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30" windowWidth="16455" windowHeight="12270"/>
  </bookViews>
  <sheets>
    <sheet name="alim continu" sheetId="1" r:id="rId1"/>
  </sheets>
  <externalReferences>
    <externalReference r:id="rId2"/>
  </externalReferences>
  <definedNames>
    <definedName name="_xlnm.Print_Area" localSheetId="0">'alim continu'!$C$1:$W$82</definedName>
  </definedNames>
  <calcPr calcId="124519"/>
</workbook>
</file>

<file path=xl/calcChain.xml><?xml version="1.0" encoding="utf-8"?>
<calcChain xmlns="http://schemas.openxmlformats.org/spreadsheetml/2006/main">
  <c r="W82" i="1"/>
  <c r="C82"/>
  <c r="W81"/>
  <c r="C81"/>
  <c r="W80"/>
  <c r="D80"/>
  <c r="C80"/>
  <c r="W79"/>
  <c r="C79"/>
  <c r="W78"/>
  <c r="D78"/>
  <c r="C78"/>
  <c r="W77"/>
  <c r="C77"/>
  <c r="W76"/>
  <c r="C76"/>
  <c r="W75"/>
  <c r="D75"/>
  <c r="C75"/>
  <c r="W74"/>
  <c r="C74"/>
  <c r="W73"/>
  <c r="C73"/>
  <c r="W72"/>
  <c r="D72"/>
  <c r="C72"/>
  <c r="W71"/>
  <c r="C71"/>
  <c r="W70"/>
  <c r="D70"/>
  <c r="C70"/>
  <c r="W69"/>
  <c r="C69"/>
  <c r="W68"/>
  <c r="C68"/>
  <c r="W67"/>
  <c r="M67"/>
  <c r="L67"/>
  <c r="K67"/>
  <c r="I67"/>
  <c r="H67"/>
  <c r="G67"/>
  <c r="F67"/>
  <c r="F26" s="1"/>
  <c r="D67"/>
  <c r="C67"/>
  <c r="W66"/>
  <c r="T66"/>
  <c r="S66"/>
  <c r="R66"/>
  <c r="Q66"/>
  <c r="Q46" s="1"/>
  <c r="P66"/>
  <c r="P46" s="1"/>
  <c r="O66"/>
  <c r="N66"/>
  <c r="K66"/>
  <c r="I66"/>
  <c r="H66"/>
  <c r="G66"/>
  <c r="F66"/>
  <c r="C66"/>
  <c r="W65"/>
  <c r="C65"/>
  <c r="W64"/>
  <c r="D64"/>
  <c r="C64"/>
  <c r="W63"/>
  <c r="C63"/>
  <c r="W62"/>
  <c r="D62"/>
  <c r="C62"/>
  <c r="W61"/>
  <c r="D61"/>
  <c r="C61"/>
  <c r="W60"/>
  <c r="C60"/>
  <c r="W59"/>
  <c r="D59"/>
  <c r="C59"/>
  <c r="W58"/>
  <c r="S58"/>
  <c r="C58"/>
  <c r="W57"/>
  <c r="C57"/>
  <c r="W56"/>
  <c r="S56"/>
  <c r="C56"/>
  <c r="W55"/>
  <c r="C55"/>
  <c r="W54"/>
  <c r="D54"/>
  <c r="C54"/>
  <c r="W53"/>
  <c r="C53"/>
  <c r="W52"/>
  <c r="C52"/>
  <c r="W51"/>
  <c r="D51"/>
  <c r="C51"/>
  <c r="W50"/>
  <c r="K50"/>
  <c r="K46" s="1"/>
  <c r="J50"/>
  <c r="J9" s="1"/>
  <c r="I50"/>
  <c r="I9" s="1"/>
  <c r="H50"/>
  <c r="H46" s="1"/>
  <c r="G50"/>
  <c r="F50"/>
  <c r="C50"/>
  <c r="W49"/>
  <c r="T49"/>
  <c r="T46" s="1"/>
  <c r="S49"/>
  <c r="S46" s="1"/>
  <c r="R49"/>
  <c r="R46" s="1"/>
  <c r="C49"/>
  <c r="W48"/>
  <c r="C48"/>
  <c r="W47"/>
  <c r="C47"/>
  <c r="O46"/>
  <c r="N46"/>
  <c r="G46"/>
  <c r="M45"/>
  <c r="M50" s="1"/>
  <c r="L45"/>
  <c r="L50" s="1"/>
  <c r="J45"/>
  <c r="J66" s="1"/>
  <c r="J25" s="1"/>
  <c r="S41"/>
  <c r="R41"/>
  <c r="Q41"/>
  <c r="K41"/>
  <c r="J41"/>
  <c r="I41"/>
  <c r="E41"/>
  <c r="D41"/>
  <c r="T41" s="1"/>
  <c r="V40"/>
  <c r="U40"/>
  <c r="N40"/>
  <c r="M40"/>
  <c r="F40"/>
  <c r="E40"/>
  <c r="D40"/>
  <c r="D81" s="1"/>
  <c r="Q39"/>
  <c r="P39"/>
  <c r="O39"/>
  <c r="I39"/>
  <c r="H39"/>
  <c r="G39"/>
  <c r="E39"/>
  <c r="D39"/>
  <c r="S39" s="1"/>
  <c r="E38"/>
  <c r="D38"/>
  <c r="U38" s="1"/>
  <c r="V37"/>
  <c r="U37"/>
  <c r="O37"/>
  <c r="N37"/>
  <c r="M37"/>
  <c r="G37"/>
  <c r="F37"/>
  <c r="E37"/>
  <c r="D37"/>
  <c r="T37" s="1"/>
  <c r="R36"/>
  <c r="Q36"/>
  <c r="P36"/>
  <c r="J36"/>
  <c r="I36"/>
  <c r="H36"/>
  <c r="E36"/>
  <c r="D36"/>
  <c r="T36" s="1"/>
  <c r="U35"/>
  <c r="M35"/>
  <c r="E35"/>
  <c r="D35"/>
  <c r="V35" s="1"/>
  <c r="V34"/>
  <c r="P34"/>
  <c r="O34"/>
  <c r="N34"/>
  <c r="H34"/>
  <c r="G34"/>
  <c r="F34"/>
  <c r="E34"/>
  <c r="D34"/>
  <c r="R34" s="1"/>
  <c r="S33"/>
  <c r="R33"/>
  <c r="Q33"/>
  <c r="K33"/>
  <c r="J33"/>
  <c r="I33"/>
  <c r="E33"/>
  <c r="D33"/>
  <c r="T33" s="1"/>
  <c r="V32"/>
  <c r="U32"/>
  <c r="N32"/>
  <c r="M32"/>
  <c r="F32"/>
  <c r="E32"/>
  <c r="D32"/>
  <c r="D73" s="1"/>
  <c r="Q31"/>
  <c r="P31"/>
  <c r="O31"/>
  <c r="I31"/>
  <c r="H31"/>
  <c r="G31"/>
  <c r="E31"/>
  <c r="D31"/>
  <c r="T31" s="1"/>
  <c r="E30"/>
  <c r="D30"/>
  <c r="U30" s="1"/>
  <c r="V29"/>
  <c r="U29"/>
  <c r="O29"/>
  <c r="N29"/>
  <c r="M29"/>
  <c r="G29"/>
  <c r="F29"/>
  <c r="E29"/>
  <c r="D29"/>
  <c r="T29" s="1"/>
  <c r="R28"/>
  <c r="Q28"/>
  <c r="P28"/>
  <c r="J28"/>
  <c r="I28"/>
  <c r="H28"/>
  <c r="E28"/>
  <c r="D28"/>
  <c r="T28" s="1"/>
  <c r="U27"/>
  <c r="M27"/>
  <c r="E27"/>
  <c r="D27"/>
  <c r="V27" s="1"/>
  <c r="V26"/>
  <c r="P26"/>
  <c r="O26"/>
  <c r="N26"/>
  <c r="H26"/>
  <c r="G26"/>
  <c r="E26"/>
  <c r="D26"/>
  <c r="R26" s="1"/>
  <c r="S25"/>
  <c r="R25"/>
  <c r="Q25"/>
  <c r="K25"/>
  <c r="I25"/>
  <c r="E25"/>
  <c r="D25"/>
  <c r="T25" s="1"/>
  <c r="V24"/>
  <c r="U24"/>
  <c r="N24"/>
  <c r="M24"/>
  <c r="F24"/>
  <c r="E24"/>
  <c r="D24"/>
  <c r="O24" s="1"/>
  <c r="U23"/>
  <c r="Q23"/>
  <c r="P23"/>
  <c r="O23"/>
  <c r="I23"/>
  <c r="H23"/>
  <c r="G23"/>
  <c r="E23"/>
  <c r="D23"/>
  <c r="T23" s="1"/>
  <c r="E22"/>
  <c r="D22"/>
  <c r="U22" s="1"/>
  <c r="V21"/>
  <c r="U21"/>
  <c r="P21"/>
  <c r="O21"/>
  <c r="N21"/>
  <c r="M21"/>
  <c r="H21"/>
  <c r="G21"/>
  <c r="F21"/>
  <c r="E21"/>
  <c r="D21"/>
  <c r="R21" s="1"/>
  <c r="V20"/>
  <c r="R20"/>
  <c r="Q20"/>
  <c r="P20"/>
  <c r="N20"/>
  <c r="J20"/>
  <c r="I20"/>
  <c r="H20"/>
  <c r="F20"/>
  <c r="E20"/>
  <c r="D20"/>
  <c r="T20" s="1"/>
  <c r="U19"/>
  <c r="M19"/>
  <c r="E19"/>
  <c r="D19"/>
  <c r="V19" s="1"/>
  <c r="V18"/>
  <c r="P18"/>
  <c r="O18"/>
  <c r="N18"/>
  <c r="H18"/>
  <c r="G18"/>
  <c r="F18"/>
  <c r="E18"/>
  <c r="D18"/>
  <c r="R18" s="1"/>
  <c r="S17"/>
  <c r="R17"/>
  <c r="Q17"/>
  <c r="K17"/>
  <c r="J17"/>
  <c r="I17"/>
  <c r="E17"/>
  <c r="D17"/>
  <c r="T17" s="1"/>
  <c r="V16"/>
  <c r="U16"/>
  <c r="N16"/>
  <c r="M16"/>
  <c r="F16"/>
  <c r="E16"/>
  <c r="D16"/>
  <c r="D57" s="1"/>
  <c r="U15"/>
  <c r="Q15"/>
  <c r="P15"/>
  <c r="O15"/>
  <c r="I15"/>
  <c r="H15"/>
  <c r="G15"/>
  <c r="E15"/>
  <c r="D15"/>
  <c r="T15" s="1"/>
  <c r="E14"/>
  <c r="D14"/>
  <c r="U14" s="1"/>
  <c r="V13"/>
  <c r="U13"/>
  <c r="P13"/>
  <c r="O13"/>
  <c r="N13"/>
  <c r="M13"/>
  <c r="H13"/>
  <c r="G13"/>
  <c r="F13"/>
  <c r="E13"/>
  <c r="D13"/>
  <c r="Q13" s="1"/>
  <c r="V12"/>
  <c r="R12"/>
  <c r="Q12"/>
  <c r="P12"/>
  <c r="N12"/>
  <c r="J12"/>
  <c r="I12"/>
  <c r="H12"/>
  <c r="F12"/>
  <c r="E12"/>
  <c r="D12"/>
  <c r="T12" s="1"/>
  <c r="U11"/>
  <c r="M11"/>
  <c r="E11"/>
  <c r="D11"/>
  <c r="D52" s="1"/>
  <c r="V10"/>
  <c r="Q10"/>
  <c r="P10"/>
  <c r="O10"/>
  <c r="N10"/>
  <c r="I10"/>
  <c r="H10"/>
  <c r="G10"/>
  <c r="F10"/>
  <c r="E10"/>
  <c r="D10"/>
  <c r="R10" s="1"/>
  <c r="S9"/>
  <c r="R9"/>
  <c r="Q9"/>
  <c r="K9"/>
  <c r="E9"/>
  <c r="D9"/>
  <c r="T9" s="1"/>
  <c r="V8"/>
  <c r="U8"/>
  <c r="N8"/>
  <c r="M8"/>
  <c r="F8"/>
  <c r="E8"/>
  <c r="D8"/>
  <c r="O8" s="1"/>
  <c r="V7"/>
  <c r="U7"/>
  <c r="Q7"/>
  <c r="P7"/>
  <c r="O7"/>
  <c r="N7"/>
  <c r="I7"/>
  <c r="H7"/>
  <c r="G7"/>
  <c r="F7"/>
  <c r="E7"/>
  <c r="D7"/>
  <c r="D48" s="1"/>
  <c r="E6"/>
  <c r="D6"/>
  <c r="U6" s="1"/>
  <c r="T4"/>
  <c r="T10" s="1"/>
  <c r="S4"/>
  <c r="S36" s="1"/>
  <c r="R4"/>
  <c r="R39" s="1"/>
  <c r="Q4"/>
  <c r="Q34" s="1"/>
  <c r="P4"/>
  <c r="P37" s="1"/>
  <c r="O4"/>
  <c r="N4"/>
  <c r="M4"/>
  <c r="M7" s="1"/>
  <c r="L4"/>
  <c r="K4"/>
  <c r="K36" s="1"/>
  <c r="J4"/>
  <c r="J39" s="1"/>
  <c r="I4"/>
  <c r="I34" s="1"/>
  <c r="H4"/>
  <c r="H37" s="1"/>
  <c r="G4"/>
  <c r="F4"/>
  <c r="M46" l="1"/>
  <c r="L46"/>
  <c r="K8"/>
  <c r="S8"/>
  <c r="H9"/>
  <c r="P9"/>
  <c r="M10"/>
  <c r="U10"/>
  <c r="J11"/>
  <c r="R11"/>
  <c r="G12"/>
  <c r="O12"/>
  <c r="L13"/>
  <c r="T13"/>
  <c r="I14"/>
  <c r="Q14"/>
  <c r="F15"/>
  <c r="N15"/>
  <c r="V15"/>
  <c r="K16"/>
  <c r="S16"/>
  <c r="H17"/>
  <c r="P17"/>
  <c r="M18"/>
  <c r="U18"/>
  <c r="J19"/>
  <c r="R19"/>
  <c r="G20"/>
  <c r="O20"/>
  <c r="L21"/>
  <c r="T21"/>
  <c r="I22"/>
  <c r="Q22"/>
  <c r="F23"/>
  <c r="N23"/>
  <c r="V23"/>
  <c r="K24"/>
  <c r="S24"/>
  <c r="H25"/>
  <c r="P25"/>
  <c r="M26"/>
  <c r="U26"/>
  <c r="J27"/>
  <c r="R27"/>
  <c r="G28"/>
  <c r="O28"/>
  <c r="L29"/>
  <c r="I30"/>
  <c r="Q30"/>
  <c r="F31"/>
  <c r="N31"/>
  <c r="V31"/>
  <c r="K32"/>
  <c r="S32"/>
  <c r="H33"/>
  <c r="P33"/>
  <c r="M34"/>
  <c r="U34"/>
  <c r="J35"/>
  <c r="R35"/>
  <c r="G36"/>
  <c r="O36"/>
  <c r="L37"/>
  <c r="I38"/>
  <c r="Q38"/>
  <c r="F39"/>
  <c r="N39"/>
  <c r="V39"/>
  <c r="K40"/>
  <c r="S40"/>
  <c r="H41"/>
  <c r="P41"/>
  <c r="D49"/>
  <c r="D56"/>
  <c r="D66"/>
  <c r="M66"/>
  <c r="M25" s="1"/>
  <c r="D69"/>
  <c r="D77"/>
  <c r="L6"/>
  <c r="L14"/>
  <c r="L30"/>
  <c r="T30"/>
  <c r="L11"/>
  <c r="T11"/>
  <c r="K14"/>
  <c r="L19"/>
  <c r="T27"/>
  <c r="S30"/>
  <c r="K38"/>
  <c r="R6"/>
  <c r="L8"/>
  <c r="K11"/>
  <c r="J14"/>
  <c r="S19"/>
  <c r="J22"/>
  <c r="T24"/>
  <c r="R30"/>
  <c r="Q6"/>
  <c r="H6"/>
  <c r="P6"/>
  <c r="J8"/>
  <c r="R8"/>
  <c r="G9"/>
  <c r="O9"/>
  <c r="L10"/>
  <c r="I11"/>
  <c r="K13"/>
  <c r="S13"/>
  <c r="H14"/>
  <c r="P14"/>
  <c r="M15"/>
  <c r="J16"/>
  <c r="R16"/>
  <c r="G17"/>
  <c r="O17"/>
  <c r="L18"/>
  <c r="T18"/>
  <c r="I19"/>
  <c r="Q19"/>
  <c r="K21"/>
  <c r="S21"/>
  <c r="H22"/>
  <c r="P22"/>
  <c r="M23"/>
  <c r="J24"/>
  <c r="R24"/>
  <c r="G25"/>
  <c r="O25"/>
  <c r="L26"/>
  <c r="T26"/>
  <c r="I27"/>
  <c r="Q27"/>
  <c r="F28"/>
  <c r="N28"/>
  <c r="V28"/>
  <c r="K29"/>
  <c r="S29"/>
  <c r="H30"/>
  <c r="P30"/>
  <c r="M31"/>
  <c r="U31"/>
  <c r="J32"/>
  <c r="R32"/>
  <c r="G33"/>
  <c r="O33"/>
  <c r="L34"/>
  <c r="T34"/>
  <c r="I35"/>
  <c r="Q35"/>
  <c r="F36"/>
  <c r="N36"/>
  <c r="V36"/>
  <c r="K37"/>
  <c r="S37"/>
  <c r="H38"/>
  <c r="P38"/>
  <c r="M39"/>
  <c r="U39"/>
  <c r="J40"/>
  <c r="R40"/>
  <c r="G41"/>
  <c r="O41"/>
  <c r="D53"/>
  <c r="D58"/>
  <c r="D63"/>
  <c r="L66"/>
  <c r="L25" s="1"/>
  <c r="J67"/>
  <c r="J46" s="1"/>
  <c r="D74"/>
  <c r="D82"/>
  <c r="T14"/>
  <c r="L38"/>
  <c r="K6"/>
  <c r="K22"/>
  <c r="S22"/>
  <c r="L27"/>
  <c r="L35"/>
  <c r="F46"/>
  <c r="D47"/>
  <c r="T16"/>
  <c r="L24"/>
  <c r="L32"/>
  <c r="K35"/>
  <c r="S35"/>
  <c r="J38"/>
  <c r="Q11"/>
  <c r="G6"/>
  <c r="O6"/>
  <c r="L7"/>
  <c r="T7"/>
  <c r="I8"/>
  <c r="Q8"/>
  <c r="F9"/>
  <c r="N9"/>
  <c r="V9"/>
  <c r="K10"/>
  <c r="S10"/>
  <c r="H11"/>
  <c r="P11"/>
  <c r="M12"/>
  <c r="U12"/>
  <c r="J13"/>
  <c r="R13"/>
  <c r="G14"/>
  <c r="O14"/>
  <c r="L15"/>
  <c r="I16"/>
  <c r="Q16"/>
  <c r="F17"/>
  <c r="N17"/>
  <c r="V17"/>
  <c r="K18"/>
  <c r="S18"/>
  <c r="H19"/>
  <c r="P19"/>
  <c r="M20"/>
  <c r="U20"/>
  <c r="J21"/>
  <c r="G22"/>
  <c r="O22"/>
  <c r="L23"/>
  <c r="I24"/>
  <c r="Q24"/>
  <c r="F25"/>
  <c r="N25"/>
  <c r="V25"/>
  <c r="K26"/>
  <c r="S26"/>
  <c r="H27"/>
  <c r="P27"/>
  <c r="M28"/>
  <c r="U28"/>
  <c r="J29"/>
  <c r="R29"/>
  <c r="G30"/>
  <c r="O30"/>
  <c r="L31"/>
  <c r="I32"/>
  <c r="Q32"/>
  <c r="F33"/>
  <c r="N33"/>
  <c r="V33"/>
  <c r="K34"/>
  <c r="S34"/>
  <c r="H35"/>
  <c r="P35"/>
  <c r="M36"/>
  <c r="U36"/>
  <c r="J37"/>
  <c r="R37"/>
  <c r="G38"/>
  <c r="O38"/>
  <c r="L39"/>
  <c r="T39"/>
  <c r="I40"/>
  <c r="Q40"/>
  <c r="F41"/>
  <c r="N41"/>
  <c r="V41"/>
  <c r="D50"/>
  <c r="D60"/>
  <c r="D71"/>
  <c r="D79"/>
  <c r="T22"/>
  <c r="S6"/>
  <c r="S14"/>
  <c r="T19"/>
  <c r="T8"/>
  <c r="K19"/>
  <c r="K27"/>
  <c r="T32"/>
  <c r="L40"/>
  <c r="T40"/>
  <c r="I6"/>
  <c r="F6"/>
  <c r="N6"/>
  <c r="V6"/>
  <c r="K7"/>
  <c r="S7"/>
  <c r="H8"/>
  <c r="P8"/>
  <c r="M9"/>
  <c r="U9"/>
  <c r="J10"/>
  <c r="G11"/>
  <c r="O11"/>
  <c r="L12"/>
  <c r="I13"/>
  <c r="F14"/>
  <c r="N14"/>
  <c r="V14"/>
  <c r="K15"/>
  <c r="S15"/>
  <c r="H16"/>
  <c r="P16"/>
  <c r="M17"/>
  <c r="U17"/>
  <c r="J18"/>
  <c r="G19"/>
  <c r="O19"/>
  <c r="L20"/>
  <c r="I21"/>
  <c r="Q21"/>
  <c r="F22"/>
  <c r="N22"/>
  <c r="V22"/>
  <c r="K23"/>
  <c r="S23"/>
  <c r="H24"/>
  <c r="P24"/>
  <c r="U25"/>
  <c r="J26"/>
  <c r="G27"/>
  <c r="O27"/>
  <c r="L28"/>
  <c r="I29"/>
  <c r="Q29"/>
  <c r="F30"/>
  <c r="N30"/>
  <c r="V30"/>
  <c r="K31"/>
  <c r="S31"/>
  <c r="H32"/>
  <c r="P32"/>
  <c r="M33"/>
  <c r="U33"/>
  <c r="J34"/>
  <c r="G35"/>
  <c r="O35"/>
  <c r="L36"/>
  <c r="I37"/>
  <c r="Q37"/>
  <c r="F38"/>
  <c r="N38"/>
  <c r="V38"/>
  <c r="K39"/>
  <c r="H40"/>
  <c r="P40"/>
  <c r="M41"/>
  <c r="U41"/>
  <c r="I46"/>
  <c r="D55"/>
  <c r="D65"/>
  <c r="D68"/>
  <c r="D76"/>
  <c r="T6"/>
  <c r="L22"/>
  <c r="T38"/>
  <c r="K30"/>
  <c r="T35"/>
  <c r="S38"/>
  <c r="J6"/>
  <c r="J5" s="1"/>
  <c r="S11"/>
  <c r="R14"/>
  <c r="L16"/>
  <c r="R22"/>
  <c r="S27"/>
  <c r="J30"/>
  <c r="R38"/>
  <c r="M6"/>
  <c r="J7"/>
  <c r="R7"/>
  <c r="G8"/>
  <c r="L9"/>
  <c r="F11"/>
  <c r="N11"/>
  <c r="V11"/>
  <c r="K12"/>
  <c r="S12"/>
  <c r="M14"/>
  <c r="J15"/>
  <c r="R15"/>
  <c r="G16"/>
  <c r="O16"/>
  <c r="L17"/>
  <c r="I18"/>
  <c r="Q18"/>
  <c r="F19"/>
  <c r="N19"/>
  <c r="K20"/>
  <c r="S20"/>
  <c r="M22"/>
  <c r="J23"/>
  <c r="R23"/>
  <c r="G24"/>
  <c r="I26"/>
  <c r="Q26"/>
  <c r="F27"/>
  <c r="N27"/>
  <c r="K28"/>
  <c r="S28"/>
  <c r="H29"/>
  <c r="P29"/>
  <c r="M30"/>
  <c r="J31"/>
  <c r="R31"/>
  <c r="G32"/>
  <c r="O32"/>
  <c r="L33"/>
  <c r="F35"/>
  <c r="N35"/>
  <c r="M38"/>
  <c r="G40"/>
  <c r="O40"/>
  <c r="L41"/>
  <c r="I5" l="1"/>
  <c r="G5"/>
  <c r="Q5"/>
  <c r="R5"/>
  <c r="T5"/>
  <c r="F5"/>
  <c r="O5"/>
  <c r="H5"/>
  <c r="N5"/>
  <c r="K5"/>
  <c r="M5"/>
  <c r="L5"/>
  <c r="S5"/>
  <c r="P5"/>
</calcChain>
</file>

<file path=xl/sharedStrings.xml><?xml version="1.0" encoding="utf-8"?>
<sst xmlns="http://schemas.openxmlformats.org/spreadsheetml/2006/main" count="90" uniqueCount="66">
  <si>
    <t>RAVITALLEMENT AVEC PCT EN CONTINU</t>
  </si>
  <si>
    <t>matin</t>
  </si>
  <si>
    <t>journée</t>
  </si>
  <si>
    <t>soir</t>
  </si>
  <si>
    <t xml:space="preserve">de - à </t>
  </si>
  <si>
    <t>jours</t>
  </si>
  <si>
    <t>sect</t>
  </si>
  <si>
    <t>muesli</t>
  </si>
  <si>
    <t>thé</t>
  </si>
  <si>
    <t>barres</t>
  </si>
  <si>
    <t>beurre</t>
  </si>
  <si>
    <t>soupe</t>
  </si>
  <si>
    <t>noix</t>
  </si>
  <si>
    <t>pain</t>
  </si>
  <si>
    <t>from</t>
  </si>
  <si>
    <t>huile</t>
  </si>
  <si>
    <t>BB</t>
  </si>
  <si>
    <t>pâtes</t>
  </si>
  <si>
    <t>Lyo</t>
  </si>
  <si>
    <t>X?</t>
  </si>
  <si>
    <t>TOTAL</t>
  </si>
  <si>
    <t>Di</t>
  </si>
  <si>
    <t>US/Mexico Border to Mt Laguna</t>
  </si>
  <si>
    <t>Lu</t>
  </si>
  <si>
    <t>Mt Laguna to Warner Springs</t>
  </si>
  <si>
    <t>Ma</t>
  </si>
  <si>
    <t>Warner Springs to Paradise Corner Café</t>
  </si>
  <si>
    <t>Me</t>
  </si>
  <si>
    <t>Paradise Corner Café to Idyllwild (CLOSURE)</t>
  </si>
  <si>
    <t>Je</t>
  </si>
  <si>
    <t xml:space="preserve"> Idyllwild to Ziggy and the Bear</t>
  </si>
  <si>
    <t>Ve</t>
  </si>
  <si>
    <t xml:space="preserve">Ziggy and the Bear to Big Bear City </t>
  </si>
  <si>
    <t>Sa</t>
  </si>
  <si>
    <t>Bear to Big Bear to Wrightwood</t>
  </si>
  <si>
    <t>Wrightwood to Agua Dulce</t>
  </si>
  <si>
    <t xml:space="preserve"> Agua Dulce to Tehachapi DETOUR</t>
  </si>
  <si>
    <t>Tehachapi to Lake Isabella</t>
  </si>
  <si>
    <t>Lake Isabella to Kennedy Meadows Store</t>
  </si>
  <si>
    <t xml:space="preserve"> Kennedy Meadows to Lone Pine</t>
  </si>
  <si>
    <t xml:space="preserve">Lone Pine to Independence </t>
  </si>
  <si>
    <t xml:space="preserve"> Independence  to Vermillion Valley Resort</t>
  </si>
  <si>
    <t>Vermillion Valley to Tuolumne Meadows</t>
  </si>
  <si>
    <t>Tuolumne Meadows to Sonora Pass resupply</t>
  </si>
  <si>
    <t>Sonora Pass to South Lake Tahoe</t>
  </si>
  <si>
    <t>South Lake Tahoe to Sierra City</t>
  </si>
  <si>
    <t>Sierra City to Quincy</t>
  </si>
  <si>
    <t>Quincy to Drakesbad Ranch</t>
  </si>
  <si>
    <t>Drakesbad Ranch to Old Station</t>
  </si>
  <si>
    <t xml:space="preserve"> to Burney Falls SP </t>
  </si>
  <si>
    <t>Burney Falls SP to Castella</t>
  </si>
  <si>
    <t>Mt. Shasta City to Etna</t>
  </si>
  <si>
    <t>Etna to Seiad Valley</t>
  </si>
  <si>
    <t>Seiad Valley to Ashland</t>
  </si>
  <si>
    <t>Ashland to Crater Lake (Mazama Village)</t>
  </si>
  <si>
    <t>Crater Lake  to Shelter Cove Resort</t>
  </si>
  <si>
    <t>Shelter Cove Resort to Sisters</t>
  </si>
  <si>
    <t>Sisters to Timberline Lodge</t>
  </si>
  <si>
    <t>Timberline Lodge to Cascade Locks</t>
  </si>
  <si>
    <t>Cascade Locks to White Pass</t>
  </si>
  <si>
    <t>White Pass to Snoqualmie Pass</t>
  </si>
  <si>
    <t>Snoqualmie Pass to Barrings</t>
  </si>
  <si>
    <t>Skykomish to Stehekin</t>
  </si>
  <si>
    <t>Stehekin to Manning Park</t>
  </si>
  <si>
    <t>CORRECTIONS PONCTUELLES</t>
  </si>
  <si>
    <t>bombons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</si>
</sst>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Fill="1" applyBorder="1"/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4" xfId="0" applyFont="1" applyFill="1" applyBorder="1" applyAlignment="1"/>
    <xf numFmtId="0" fontId="1" fillId="0" borderId="5" xfId="0" applyFont="1" applyFill="1" applyBorder="1" applyAlignment="1"/>
    <xf numFmtId="0" fontId="3" fillId="0" borderId="0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1" fillId="6" borderId="2" xfId="0" applyFont="1" applyFill="1" applyBorder="1" applyAlignment="1">
      <alignment horizontal="center" vertical="center"/>
    </xf>
    <xf numFmtId="3" fontId="1" fillId="0" borderId="2" xfId="0" applyNumberFormat="1" applyFont="1" applyFill="1" applyBorder="1" applyAlignment="1">
      <alignment horizontal="center" vertical="center"/>
    </xf>
    <xf numFmtId="3" fontId="1" fillId="0" borderId="2" xfId="0" applyNumberFormat="1" applyFont="1" applyFill="1" applyBorder="1"/>
    <xf numFmtId="0" fontId="1" fillId="0" borderId="2" xfId="0" applyFont="1" applyFill="1" applyBorder="1"/>
    <xf numFmtId="0" fontId="3" fillId="7" borderId="2" xfId="0" applyFont="1" applyFill="1" applyBorder="1" applyAlignment="1">
      <alignment horizontal="center"/>
    </xf>
    <xf numFmtId="3" fontId="1" fillId="8" borderId="2" xfId="0" applyNumberFormat="1" applyFont="1" applyFill="1" applyBorder="1"/>
    <xf numFmtId="3" fontId="1" fillId="8" borderId="2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 wrapText="1"/>
    </xf>
    <xf numFmtId="0" fontId="3" fillId="9" borderId="2" xfId="0" applyFont="1" applyFill="1" applyBorder="1" applyAlignment="1">
      <alignment horizontal="center" vertical="center" wrapText="1"/>
    </xf>
    <xf numFmtId="0" fontId="1" fillId="8" borderId="2" xfId="0" applyFont="1" applyFill="1" applyBorder="1"/>
    <xf numFmtId="0" fontId="1" fillId="0" borderId="2" xfId="0" applyFont="1" applyFill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2" fillId="7" borderId="2" xfId="0" applyFont="1" applyFill="1" applyBorder="1" applyAlignment="1">
      <alignment horizontal="center" vertical="center"/>
    </xf>
    <xf numFmtId="0" fontId="1" fillId="7" borderId="2" xfId="0" applyFont="1" applyFill="1" applyBorder="1"/>
    <xf numFmtId="0" fontId="1" fillId="7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1" fillId="0" borderId="6" xfId="0" applyFont="1" applyFill="1" applyBorder="1"/>
    <xf numFmtId="0" fontId="2" fillId="7" borderId="6" xfId="0" applyFont="1" applyFill="1" applyBorder="1" applyAlignment="1">
      <alignment horizontal="center" vertical="center"/>
    </xf>
    <xf numFmtId="0" fontId="1" fillId="7" borderId="6" xfId="0" applyFont="1" applyFill="1" applyBorder="1"/>
    <xf numFmtId="0" fontId="1" fillId="7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 vertical="center" wrapText="1"/>
    </xf>
    <xf numFmtId="0" fontId="1" fillId="0" borderId="7" xfId="0" applyFont="1" applyFill="1" applyBorder="1"/>
    <xf numFmtId="0" fontId="2" fillId="7" borderId="7" xfId="0" applyFont="1" applyFill="1" applyBorder="1" applyAlignment="1">
      <alignment horizontal="center" vertical="center"/>
    </xf>
    <xf numFmtId="0" fontId="1" fillId="7" borderId="7" xfId="0" applyFont="1" applyFill="1" applyBorder="1"/>
    <xf numFmtId="0" fontId="1" fillId="7" borderId="7" xfId="0" applyFont="1" applyFill="1" applyBorder="1" applyAlignment="1">
      <alignment horizontal="center"/>
    </xf>
    <xf numFmtId="0" fontId="4" fillId="7" borderId="2" xfId="0" applyFont="1" applyFill="1" applyBorder="1" applyAlignment="1">
      <alignment horizontal="center" vertical="center"/>
    </xf>
    <xf numFmtId="0" fontId="1" fillId="8" borderId="6" xfId="0" applyFont="1" applyFill="1" applyBorder="1"/>
    <xf numFmtId="0" fontId="4" fillId="7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3" fontId="1" fillId="7" borderId="2" xfId="0" applyNumberFormat="1" applyFont="1" applyFill="1" applyBorder="1"/>
    <xf numFmtId="3" fontId="1" fillId="7" borderId="2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</cellXfs>
  <cellStyles count="1">
    <cellStyle name="Normal" xfId="0" builtinId="0"/>
  </cellStyles>
  <dxfs count="2">
    <dxf>
      <fill>
        <patternFill>
          <bgColor theme="6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ATA%20JEAN\GPS%20-%20GR%20-%20%20topo%20-%20sports\PCT\plan%20de%20marche%20PCT%20r&#233;el%20fait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CT continu"/>
      <sheetName val="PCT chronologique"/>
      <sheetName val="alim continu"/>
      <sheetName val="Sierra décalée"/>
      <sheetName val="alim décalée"/>
      <sheetName val="achats"/>
    </sheetNames>
    <sheetDataSet>
      <sheetData sheetId="0">
        <row r="5">
          <cell r="B5">
            <v>1</v>
          </cell>
          <cell r="O5">
            <v>2.4</v>
          </cell>
        </row>
        <row r="6">
          <cell r="B6">
            <v>2</v>
          </cell>
          <cell r="O6">
            <v>3.5</v>
          </cell>
        </row>
        <row r="7">
          <cell r="B7">
            <v>3</v>
          </cell>
          <cell r="O7">
            <v>2.4</v>
          </cell>
        </row>
        <row r="8">
          <cell r="B8">
            <v>4</v>
          </cell>
          <cell r="O8">
            <v>0.9</v>
          </cell>
        </row>
        <row r="9">
          <cell r="B9">
            <v>5</v>
          </cell>
          <cell r="O9">
            <v>1.9</v>
          </cell>
        </row>
        <row r="10">
          <cell r="B10">
            <v>6</v>
          </cell>
          <cell r="O10">
            <v>0.9</v>
          </cell>
        </row>
        <row r="11">
          <cell r="B11">
            <v>7</v>
          </cell>
          <cell r="O11">
            <v>4.9000000000000004</v>
          </cell>
        </row>
        <row r="12">
          <cell r="B12">
            <v>8</v>
          </cell>
          <cell r="O12">
            <v>4.9000000000000004</v>
          </cell>
        </row>
        <row r="13">
          <cell r="B13">
            <v>9</v>
          </cell>
          <cell r="O13">
            <v>5.6</v>
          </cell>
        </row>
        <row r="14">
          <cell r="B14">
            <v>10</v>
          </cell>
          <cell r="O14">
            <v>4.9000000000000004</v>
          </cell>
        </row>
        <row r="15">
          <cell r="B15">
            <v>11</v>
          </cell>
          <cell r="O15">
            <v>2.8</v>
          </cell>
        </row>
        <row r="16">
          <cell r="B16">
            <v>12</v>
          </cell>
          <cell r="O16">
            <v>4.5</v>
          </cell>
        </row>
        <row r="17">
          <cell r="B17">
            <v>13</v>
          </cell>
          <cell r="O17">
            <v>4.7</v>
          </cell>
        </row>
        <row r="18">
          <cell r="B18">
            <v>14</v>
          </cell>
          <cell r="O18">
            <v>8.3000000000000007</v>
          </cell>
        </row>
        <row r="19">
          <cell r="B19">
            <v>15</v>
          </cell>
          <cell r="O19">
            <v>5.4</v>
          </cell>
        </row>
        <row r="20">
          <cell r="B20">
            <v>16</v>
          </cell>
          <cell r="O20">
            <v>6.2</v>
          </cell>
        </row>
        <row r="21">
          <cell r="B21">
            <v>17</v>
          </cell>
          <cell r="O21">
            <v>5.7</v>
          </cell>
        </row>
        <row r="23">
          <cell r="B23">
            <v>18</v>
          </cell>
          <cell r="O23">
            <v>2</v>
          </cell>
        </row>
        <row r="24">
          <cell r="B24">
            <v>19</v>
          </cell>
          <cell r="O24">
            <v>3.6</v>
          </cell>
        </row>
        <row r="25">
          <cell r="B25">
            <v>20</v>
          </cell>
          <cell r="O25">
            <v>4.5</v>
          </cell>
        </row>
        <row r="26">
          <cell r="B26">
            <v>21</v>
          </cell>
          <cell r="O26">
            <v>0.9</v>
          </cell>
        </row>
        <row r="27">
          <cell r="B27">
            <v>22</v>
          </cell>
          <cell r="O27">
            <v>1.9</v>
          </cell>
        </row>
        <row r="28">
          <cell r="B28">
            <v>23</v>
          </cell>
          <cell r="O28">
            <v>3.9</v>
          </cell>
        </row>
        <row r="29">
          <cell r="B29">
            <v>24</v>
          </cell>
          <cell r="O29">
            <v>4.8</v>
          </cell>
        </row>
        <row r="30">
          <cell r="B30">
            <v>25</v>
          </cell>
          <cell r="O30">
            <v>2.6</v>
          </cell>
        </row>
        <row r="31">
          <cell r="B31">
            <v>26</v>
          </cell>
          <cell r="O31">
            <v>3.3</v>
          </cell>
        </row>
        <row r="32">
          <cell r="B32">
            <v>27</v>
          </cell>
          <cell r="O32">
            <v>5.2</v>
          </cell>
        </row>
        <row r="33">
          <cell r="B33">
            <v>28</v>
          </cell>
          <cell r="O33">
            <v>3.9</v>
          </cell>
        </row>
        <row r="34">
          <cell r="B34">
            <v>29</v>
          </cell>
          <cell r="O34">
            <v>3.6</v>
          </cell>
        </row>
        <row r="35">
          <cell r="B35">
            <v>30</v>
          </cell>
          <cell r="O35">
            <v>6</v>
          </cell>
        </row>
        <row r="36">
          <cell r="B36">
            <v>31</v>
          </cell>
          <cell r="O36">
            <v>2.2000000000000002</v>
          </cell>
        </row>
        <row r="37">
          <cell r="B37">
            <v>32</v>
          </cell>
          <cell r="O37">
            <v>8</v>
          </cell>
        </row>
        <row r="38">
          <cell r="B38">
            <v>33</v>
          </cell>
          <cell r="O38">
            <v>5.2</v>
          </cell>
        </row>
        <row r="39">
          <cell r="B39">
            <v>34</v>
          </cell>
          <cell r="O39">
            <v>4</v>
          </cell>
        </row>
        <row r="40">
          <cell r="B40">
            <v>35</v>
          </cell>
          <cell r="O40">
            <v>5.6</v>
          </cell>
        </row>
        <row r="41">
          <cell r="B41">
            <v>36</v>
          </cell>
          <cell r="O41">
            <v>4.5</v>
          </cell>
        </row>
      </sheetData>
      <sheetData sheetId="1"/>
      <sheetData sheetId="2"/>
      <sheetData sheetId="3"/>
      <sheetData sheetId="4"/>
      <sheetData sheetId="5">
        <row r="8">
          <cell r="F8">
            <v>25</v>
          </cell>
          <cell r="H8">
            <v>25</v>
          </cell>
        </row>
        <row r="9">
          <cell r="F9">
            <v>50</v>
          </cell>
          <cell r="H9">
            <v>50</v>
          </cell>
        </row>
        <row r="10">
          <cell r="F10">
            <v>100</v>
          </cell>
        </row>
        <row r="11">
          <cell r="H11">
            <v>136</v>
          </cell>
        </row>
        <row r="12">
          <cell r="F12">
            <v>50</v>
          </cell>
          <cell r="H12">
            <v>50</v>
          </cell>
        </row>
        <row r="13">
          <cell r="H13">
            <v>20</v>
          </cell>
        </row>
        <row r="15">
          <cell r="F15">
            <v>50</v>
          </cell>
          <cell r="H15">
            <v>50</v>
          </cell>
        </row>
        <row r="16">
          <cell r="D16">
            <v>1</v>
          </cell>
        </row>
        <row r="17">
          <cell r="D17">
            <v>100</v>
          </cell>
        </row>
        <row r="18">
          <cell r="F18">
            <v>100</v>
          </cell>
        </row>
        <row r="19">
          <cell r="H19">
            <v>50</v>
          </cell>
        </row>
        <row r="20">
          <cell r="F20">
            <v>30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2"/>
  <sheetViews>
    <sheetView tabSelected="1" topLeftCell="C1" workbookViewId="0">
      <pane ySplit="4" topLeftCell="A5" activePane="bottomLeft" state="frozen"/>
      <selection pane="bottomLeft" activeCell="Y15" sqref="Y15"/>
    </sheetView>
  </sheetViews>
  <sheetFormatPr baseColWidth="10" defaultRowHeight="11.25"/>
  <cols>
    <col min="1" max="1" width="6.140625" style="1" hidden="1" customWidth="1"/>
    <col min="2" max="2" width="4.42578125" style="1" hidden="1" customWidth="1"/>
    <col min="3" max="3" width="36.85546875" style="1" customWidth="1"/>
    <col min="4" max="4" width="4.7109375" style="1" customWidth="1"/>
    <col min="5" max="5" width="3.42578125" style="2" customWidth="1"/>
    <col min="6" max="6" width="5.42578125" style="1" customWidth="1"/>
    <col min="7" max="7" width="3.28515625" style="1" customWidth="1"/>
    <col min="8" max="8" width="4.42578125" style="1" customWidth="1"/>
    <col min="9" max="9" width="5.5703125" style="1" customWidth="1"/>
    <col min="10" max="10" width="4.42578125" style="52" customWidth="1"/>
    <col min="11" max="11" width="5.140625" style="1" customWidth="1"/>
    <col min="12" max="12" width="4.85546875" style="1" customWidth="1"/>
    <col min="13" max="13" width="5" style="1" customWidth="1"/>
    <col min="14" max="14" width="4.85546875" style="1" customWidth="1"/>
    <col min="15" max="15" width="4.7109375" style="1" customWidth="1"/>
    <col min="16" max="16" width="5.140625" style="1" customWidth="1"/>
    <col min="17" max="17" width="3.85546875" style="52" customWidth="1"/>
    <col min="18" max="18" width="4.5703125" style="1" customWidth="1"/>
    <col min="19" max="20" width="4.7109375" style="1" customWidth="1"/>
    <col min="21" max="21" width="7" style="1" customWidth="1"/>
    <col min="22" max="22" width="7.42578125" style="1" customWidth="1"/>
    <col min="23" max="23" width="4.140625" style="1" customWidth="1"/>
    <col min="24" max="24" width="11.42578125" style="1"/>
    <col min="25" max="25" width="9.7109375" style="1" customWidth="1"/>
    <col min="26" max="26" width="6.7109375" style="1" customWidth="1"/>
    <col min="27" max="27" width="6.42578125" style="1" customWidth="1"/>
    <col min="28" max="28" width="7.140625" style="1" customWidth="1"/>
    <col min="29" max="29" width="5.5703125" style="1" customWidth="1"/>
    <col min="30" max="30" width="7.5703125" style="1" customWidth="1"/>
    <col min="31" max="31" width="6.7109375" style="1" customWidth="1"/>
    <col min="32" max="33" width="11.42578125" style="1"/>
    <col min="34" max="34" width="12.5703125" style="1" customWidth="1"/>
    <col min="35" max="16384" width="11.42578125" style="1"/>
  </cols>
  <sheetData>
    <row r="1" spans="1:23">
      <c r="H1" s="3" t="s">
        <v>0</v>
      </c>
      <c r="I1" s="3"/>
      <c r="J1" s="3"/>
      <c r="K1" s="3"/>
      <c r="L1" s="3"/>
      <c r="M1" s="3"/>
      <c r="N1" s="3"/>
      <c r="O1" s="3"/>
      <c r="P1" s="3"/>
      <c r="Q1" s="3"/>
      <c r="R1" s="3"/>
    </row>
    <row r="2" spans="1:23">
      <c r="F2" s="4" t="s">
        <v>1</v>
      </c>
      <c r="G2" s="4"/>
      <c r="H2" s="5" t="s">
        <v>2</v>
      </c>
      <c r="I2" s="5"/>
      <c r="J2" s="5"/>
      <c r="K2" s="5"/>
      <c r="L2" s="5"/>
      <c r="M2" s="5"/>
      <c r="N2" s="6" t="s">
        <v>3</v>
      </c>
      <c r="O2" s="7"/>
      <c r="P2" s="7"/>
      <c r="Q2" s="7"/>
      <c r="R2" s="7"/>
      <c r="S2" s="7"/>
      <c r="T2" s="7"/>
      <c r="U2" s="8"/>
      <c r="V2" s="9"/>
    </row>
    <row r="3" spans="1:23">
      <c r="C3" s="10" t="s">
        <v>4</v>
      </c>
      <c r="D3" s="11" t="s">
        <v>5</v>
      </c>
      <c r="E3" s="12" t="s">
        <v>6</v>
      </c>
      <c r="F3" s="11" t="s">
        <v>7</v>
      </c>
      <c r="G3" s="11" t="s">
        <v>8</v>
      </c>
      <c r="H3" s="11" t="s">
        <v>9</v>
      </c>
      <c r="I3" s="13" t="s">
        <v>10</v>
      </c>
      <c r="J3" s="11" t="s">
        <v>11</v>
      </c>
      <c r="K3" s="14" t="s">
        <v>12</v>
      </c>
      <c r="L3" s="11" t="s">
        <v>13</v>
      </c>
      <c r="M3" s="15" t="s">
        <v>14</v>
      </c>
      <c r="N3" s="11" t="s">
        <v>15</v>
      </c>
      <c r="O3" s="11" t="s">
        <v>16</v>
      </c>
      <c r="P3" s="11" t="s">
        <v>17</v>
      </c>
      <c r="Q3" s="11" t="s">
        <v>18</v>
      </c>
      <c r="R3" s="15" t="s">
        <v>14</v>
      </c>
      <c r="S3" s="14" t="s">
        <v>12</v>
      </c>
      <c r="T3" s="13" t="s">
        <v>10</v>
      </c>
      <c r="U3" s="11"/>
      <c r="V3" s="11" t="s">
        <v>19</v>
      </c>
    </row>
    <row r="4" spans="1:23">
      <c r="C4" s="10"/>
      <c r="D4" s="11">
        <v>1</v>
      </c>
      <c r="E4" s="12"/>
      <c r="F4" s="16">
        <f>[1]achats!D17</f>
        <v>100</v>
      </c>
      <c r="G4" s="16">
        <f>[1]achats!D16</f>
        <v>1</v>
      </c>
      <c r="H4" s="16">
        <f>[1]achats!F10/20</f>
        <v>5</v>
      </c>
      <c r="I4" s="16">
        <f>[1]achats!F9</f>
        <v>50</v>
      </c>
      <c r="J4" s="11">
        <f>[1]achats!F$18/100</f>
        <v>1</v>
      </c>
      <c r="K4" s="16">
        <f>[1]achats!F15</f>
        <v>50</v>
      </c>
      <c r="L4" s="16">
        <f>[1]achats!F$20</f>
        <v>30</v>
      </c>
      <c r="M4" s="16">
        <f>[1]achats!F$12</f>
        <v>50</v>
      </c>
      <c r="N4" s="16">
        <f>[1]achats!H13</f>
        <v>20</v>
      </c>
      <c r="O4" s="16">
        <f>[1]achats!F8+[1]achats!H8</f>
        <v>50</v>
      </c>
      <c r="P4" s="16">
        <f>[1]achats!H19</f>
        <v>50</v>
      </c>
      <c r="Q4" s="11">
        <f>[1]achats!H11/136</f>
        <v>1</v>
      </c>
      <c r="R4" s="17">
        <f>[1]achats!H12</f>
        <v>50</v>
      </c>
      <c r="S4" s="17">
        <f>[1]achats!H15</f>
        <v>50</v>
      </c>
      <c r="T4" s="17">
        <f>[1]achats!H9</f>
        <v>50</v>
      </c>
      <c r="U4" s="18"/>
      <c r="V4" s="18"/>
    </row>
    <row r="5" spans="1:23">
      <c r="C5" s="19" t="s">
        <v>20</v>
      </c>
      <c r="F5" s="20">
        <f>SUM(F6:F41)</f>
        <v>15700</v>
      </c>
      <c r="G5" s="20">
        <f t="shared" ref="G5:T5" si="0">SUM(G6:G41)</f>
        <v>157</v>
      </c>
      <c r="H5" s="20">
        <f t="shared" si="0"/>
        <v>785</v>
      </c>
      <c r="I5" s="20">
        <f t="shared" si="0"/>
        <v>7850</v>
      </c>
      <c r="J5" s="21">
        <f t="shared" si="0"/>
        <v>157</v>
      </c>
      <c r="K5" s="20">
        <f t="shared" si="0"/>
        <v>7850</v>
      </c>
      <c r="L5" s="20">
        <f t="shared" si="0"/>
        <v>4710</v>
      </c>
      <c r="M5" s="20">
        <f t="shared" si="0"/>
        <v>7850</v>
      </c>
      <c r="N5" s="20">
        <f t="shared" si="0"/>
        <v>2540</v>
      </c>
      <c r="O5" s="20">
        <f t="shared" si="0"/>
        <v>6400</v>
      </c>
      <c r="P5" s="20">
        <f t="shared" si="0"/>
        <v>6350</v>
      </c>
      <c r="Q5" s="21">
        <f t="shared" si="0"/>
        <v>136</v>
      </c>
      <c r="R5" s="20">
        <f t="shared" si="0"/>
        <v>6500</v>
      </c>
      <c r="S5" s="20">
        <f t="shared" si="0"/>
        <v>6750</v>
      </c>
      <c r="T5" s="20">
        <f t="shared" si="0"/>
        <v>6400</v>
      </c>
    </row>
    <row r="6" spans="1:23" ht="13.5" customHeight="1">
      <c r="A6" s="22">
        <v>1</v>
      </c>
      <c r="B6" s="1" t="s">
        <v>21</v>
      </c>
      <c r="C6" s="23" t="s">
        <v>22</v>
      </c>
      <c r="D6" s="24">
        <f>'[1]PCT continu'!O5</f>
        <v>2.4</v>
      </c>
      <c r="E6" s="12">
        <f>'[1]PCT continu'!B5</f>
        <v>1</v>
      </c>
      <c r="F6" s="18">
        <f t="shared" ref="F6:M21" si="1">(ROUNDUP($D6,0)*F$4)+F47</f>
        <v>300</v>
      </c>
      <c r="G6" s="18">
        <f t="shared" si="1"/>
        <v>3</v>
      </c>
      <c r="H6" s="18">
        <f t="shared" si="1"/>
        <v>15</v>
      </c>
      <c r="I6" s="18">
        <f t="shared" si="1"/>
        <v>150</v>
      </c>
      <c r="J6" s="25">
        <f t="shared" si="1"/>
        <v>3</v>
      </c>
      <c r="K6" s="18">
        <f t="shared" si="1"/>
        <v>150</v>
      </c>
      <c r="L6" s="18">
        <f t="shared" si="1"/>
        <v>90</v>
      </c>
      <c r="M6" s="18">
        <f t="shared" si="1"/>
        <v>150</v>
      </c>
      <c r="N6" s="18">
        <f t="shared" ref="N6:V21" si="2">(ROUNDDOWN($D6,0)*N$4)+N47</f>
        <v>40</v>
      </c>
      <c r="O6" s="18">
        <f t="shared" ref="O6:V6" si="3">ROUNDDOWN($D6,0)*O$4</f>
        <v>100</v>
      </c>
      <c r="P6" s="18">
        <f t="shared" si="3"/>
        <v>100</v>
      </c>
      <c r="Q6" s="25">
        <f t="shared" si="3"/>
        <v>2</v>
      </c>
      <c r="R6" s="18">
        <f t="shared" si="3"/>
        <v>100</v>
      </c>
      <c r="S6" s="18">
        <f t="shared" si="3"/>
        <v>100</v>
      </c>
      <c r="T6" s="18">
        <f t="shared" si="3"/>
        <v>100</v>
      </c>
      <c r="U6" s="18">
        <f t="shared" si="3"/>
        <v>0</v>
      </c>
      <c r="V6" s="18">
        <f t="shared" si="3"/>
        <v>0</v>
      </c>
      <c r="W6" s="1">
        <v>0</v>
      </c>
    </row>
    <row r="7" spans="1:23" ht="13.5" customHeight="1">
      <c r="A7" s="22">
        <v>2</v>
      </c>
      <c r="B7" s="1" t="s">
        <v>23</v>
      </c>
      <c r="C7" s="26" t="s">
        <v>24</v>
      </c>
      <c r="D7" s="18">
        <f>'[1]PCT continu'!O6</f>
        <v>3.5</v>
      </c>
      <c r="E7" s="27">
        <f>'[1]PCT continu'!B6</f>
        <v>2</v>
      </c>
      <c r="F7" s="28">
        <f t="shared" si="1"/>
        <v>400</v>
      </c>
      <c r="G7" s="28">
        <f t="shared" si="1"/>
        <v>4</v>
      </c>
      <c r="H7" s="28">
        <f t="shared" si="1"/>
        <v>20</v>
      </c>
      <c r="I7" s="28">
        <f t="shared" si="1"/>
        <v>200</v>
      </c>
      <c r="J7" s="29">
        <f t="shared" si="1"/>
        <v>4</v>
      </c>
      <c r="K7" s="28">
        <f t="shared" si="1"/>
        <v>200</v>
      </c>
      <c r="L7" s="28">
        <f t="shared" si="1"/>
        <v>120</v>
      </c>
      <c r="M7" s="28">
        <f t="shared" si="1"/>
        <v>200</v>
      </c>
      <c r="N7" s="28">
        <f t="shared" si="2"/>
        <v>60</v>
      </c>
      <c r="O7" s="28">
        <f t="shared" si="2"/>
        <v>150</v>
      </c>
      <c r="P7" s="28">
        <f t="shared" si="2"/>
        <v>150</v>
      </c>
      <c r="Q7" s="28">
        <f t="shared" si="2"/>
        <v>3</v>
      </c>
      <c r="R7" s="28">
        <f t="shared" si="2"/>
        <v>150</v>
      </c>
      <c r="S7" s="28">
        <f t="shared" si="2"/>
        <v>150</v>
      </c>
      <c r="T7" s="28">
        <f t="shared" si="2"/>
        <v>150</v>
      </c>
      <c r="U7" s="28">
        <f t="shared" si="2"/>
        <v>0</v>
      </c>
      <c r="V7" s="28">
        <f t="shared" si="2"/>
        <v>0</v>
      </c>
      <c r="W7" s="1">
        <v>0</v>
      </c>
    </row>
    <row r="8" spans="1:23" ht="13.5" customHeight="1">
      <c r="A8" s="22">
        <v>3</v>
      </c>
      <c r="B8" s="1" t="s">
        <v>25</v>
      </c>
      <c r="C8" s="26" t="s">
        <v>26</v>
      </c>
      <c r="D8" s="18">
        <f>'[1]PCT continu'!O7</f>
        <v>2.4</v>
      </c>
      <c r="E8" s="27">
        <f>'[1]PCT continu'!B7</f>
        <v>3</v>
      </c>
      <c r="F8" s="28">
        <f t="shared" si="1"/>
        <v>300</v>
      </c>
      <c r="G8" s="28">
        <f t="shared" si="1"/>
        <v>3</v>
      </c>
      <c r="H8" s="28">
        <f t="shared" si="1"/>
        <v>15</v>
      </c>
      <c r="I8" s="28">
        <f t="shared" si="1"/>
        <v>150</v>
      </c>
      <c r="J8" s="29">
        <f t="shared" si="1"/>
        <v>3</v>
      </c>
      <c r="K8" s="28">
        <f t="shared" si="1"/>
        <v>150</v>
      </c>
      <c r="L8" s="28">
        <f t="shared" si="1"/>
        <v>90</v>
      </c>
      <c r="M8" s="28">
        <f t="shared" si="1"/>
        <v>150</v>
      </c>
      <c r="N8" s="28">
        <f t="shared" si="2"/>
        <v>40</v>
      </c>
      <c r="O8" s="28">
        <f t="shared" si="2"/>
        <v>100</v>
      </c>
      <c r="P8" s="28">
        <f t="shared" si="2"/>
        <v>100</v>
      </c>
      <c r="Q8" s="28">
        <f t="shared" si="2"/>
        <v>3</v>
      </c>
      <c r="R8" s="28">
        <f t="shared" si="2"/>
        <v>150</v>
      </c>
      <c r="S8" s="28">
        <f t="shared" si="2"/>
        <v>150</v>
      </c>
      <c r="T8" s="28">
        <f t="shared" si="2"/>
        <v>150</v>
      </c>
      <c r="U8" s="28">
        <f t="shared" si="2"/>
        <v>0</v>
      </c>
      <c r="V8" s="28">
        <f t="shared" si="2"/>
        <v>0</v>
      </c>
      <c r="W8" s="1">
        <v>1</v>
      </c>
    </row>
    <row r="9" spans="1:23" ht="13.5" customHeight="1">
      <c r="A9" s="22">
        <v>4</v>
      </c>
      <c r="B9" s="1" t="s">
        <v>27</v>
      </c>
      <c r="C9" s="30" t="s">
        <v>28</v>
      </c>
      <c r="D9" s="18">
        <f>'[1]PCT continu'!O8</f>
        <v>0.9</v>
      </c>
      <c r="E9" s="12">
        <f>'[1]PCT continu'!B8</f>
        <v>4</v>
      </c>
      <c r="F9" s="18">
        <f t="shared" si="1"/>
        <v>0</v>
      </c>
      <c r="G9" s="18">
        <f t="shared" si="1"/>
        <v>0</v>
      </c>
      <c r="H9" s="18">
        <f t="shared" si="1"/>
        <v>0</v>
      </c>
      <c r="I9" s="18">
        <f t="shared" si="1"/>
        <v>0</v>
      </c>
      <c r="J9" s="25">
        <f t="shared" si="1"/>
        <v>0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2"/>
        <v>0</v>
      </c>
      <c r="O9" s="18">
        <f t="shared" si="2"/>
        <v>0</v>
      </c>
      <c r="P9" s="18">
        <f t="shared" si="2"/>
        <v>0</v>
      </c>
      <c r="Q9" s="18">
        <f t="shared" si="2"/>
        <v>0</v>
      </c>
      <c r="R9" s="18">
        <f t="shared" si="2"/>
        <v>0</v>
      </c>
      <c r="S9" s="18">
        <f t="shared" si="2"/>
        <v>0</v>
      </c>
      <c r="T9" s="18">
        <f t="shared" si="2"/>
        <v>0</v>
      </c>
      <c r="U9" s="18">
        <f t="shared" si="2"/>
        <v>0</v>
      </c>
      <c r="V9" s="18">
        <f t="shared" si="2"/>
        <v>0</v>
      </c>
      <c r="W9" s="1">
        <v>1</v>
      </c>
    </row>
    <row r="10" spans="1:23" ht="13.5" customHeight="1">
      <c r="A10" s="22">
        <v>5</v>
      </c>
      <c r="B10" s="1" t="s">
        <v>29</v>
      </c>
      <c r="C10" s="30" t="s">
        <v>30</v>
      </c>
      <c r="D10" s="24">
        <f>'[1]PCT continu'!O9</f>
        <v>1.9</v>
      </c>
      <c r="E10" s="12">
        <f>'[1]PCT continu'!B9</f>
        <v>5</v>
      </c>
      <c r="F10" s="18">
        <f t="shared" si="1"/>
        <v>200</v>
      </c>
      <c r="G10" s="18">
        <f t="shared" si="1"/>
        <v>2</v>
      </c>
      <c r="H10" s="18">
        <f t="shared" si="1"/>
        <v>10</v>
      </c>
      <c r="I10" s="18">
        <f t="shared" si="1"/>
        <v>100</v>
      </c>
      <c r="J10" s="25">
        <f t="shared" si="1"/>
        <v>2</v>
      </c>
      <c r="K10" s="18">
        <f t="shared" si="1"/>
        <v>100</v>
      </c>
      <c r="L10" s="18">
        <f t="shared" si="1"/>
        <v>60</v>
      </c>
      <c r="M10" s="18">
        <f t="shared" si="1"/>
        <v>100</v>
      </c>
      <c r="N10" s="18">
        <f t="shared" si="2"/>
        <v>20</v>
      </c>
      <c r="O10" s="18">
        <f t="shared" si="2"/>
        <v>50</v>
      </c>
      <c r="P10" s="18">
        <f t="shared" si="2"/>
        <v>50</v>
      </c>
      <c r="Q10" s="18">
        <f t="shared" si="2"/>
        <v>1</v>
      </c>
      <c r="R10" s="18">
        <f t="shared" si="2"/>
        <v>50</v>
      </c>
      <c r="S10" s="18">
        <f t="shared" si="2"/>
        <v>50</v>
      </c>
      <c r="T10" s="18">
        <f t="shared" si="2"/>
        <v>50</v>
      </c>
      <c r="U10" s="18">
        <f t="shared" si="2"/>
        <v>0</v>
      </c>
      <c r="V10" s="18">
        <f t="shared" si="2"/>
        <v>0</v>
      </c>
      <c r="W10" s="1">
        <v>0</v>
      </c>
    </row>
    <row r="11" spans="1:23" ht="13.5" customHeight="1">
      <c r="A11" s="22">
        <v>6</v>
      </c>
      <c r="B11" s="1" t="s">
        <v>31</v>
      </c>
      <c r="C11" s="30" t="s">
        <v>32</v>
      </c>
      <c r="D11" s="18">
        <f>'[1]PCT continu'!O10</f>
        <v>0.9</v>
      </c>
      <c r="E11" s="31">
        <f>'[1]PCT continu'!B10</f>
        <v>6</v>
      </c>
      <c r="F11" s="18">
        <f t="shared" si="1"/>
        <v>100</v>
      </c>
      <c r="G11" s="18">
        <f t="shared" si="1"/>
        <v>1</v>
      </c>
      <c r="H11" s="18">
        <f t="shared" si="1"/>
        <v>5</v>
      </c>
      <c r="I11" s="18">
        <f t="shared" si="1"/>
        <v>50</v>
      </c>
      <c r="J11" s="25">
        <f t="shared" si="1"/>
        <v>1</v>
      </c>
      <c r="K11" s="18">
        <f t="shared" si="1"/>
        <v>50</v>
      </c>
      <c r="L11" s="18">
        <f t="shared" si="1"/>
        <v>30</v>
      </c>
      <c r="M11" s="18">
        <f t="shared" si="1"/>
        <v>50</v>
      </c>
      <c r="N11" s="18">
        <f t="shared" si="2"/>
        <v>0</v>
      </c>
      <c r="O11" s="18">
        <f t="shared" si="2"/>
        <v>0</v>
      </c>
      <c r="P11" s="18">
        <f t="shared" si="2"/>
        <v>0</v>
      </c>
      <c r="Q11" s="18">
        <f t="shared" si="2"/>
        <v>0</v>
      </c>
      <c r="R11" s="18">
        <f t="shared" si="2"/>
        <v>0</v>
      </c>
      <c r="S11" s="18">
        <f t="shared" si="2"/>
        <v>0</v>
      </c>
      <c r="T11" s="18">
        <f t="shared" si="2"/>
        <v>0</v>
      </c>
      <c r="U11" s="18">
        <f t="shared" si="2"/>
        <v>0</v>
      </c>
      <c r="V11" s="18">
        <f t="shared" si="2"/>
        <v>0</v>
      </c>
      <c r="W11" s="1">
        <v>0</v>
      </c>
    </row>
    <row r="12" spans="1:23" ht="13.5" customHeight="1">
      <c r="A12" s="22">
        <v>7</v>
      </c>
      <c r="B12" s="1" t="s">
        <v>33</v>
      </c>
      <c r="C12" s="30" t="s">
        <v>34</v>
      </c>
      <c r="D12" s="18">
        <f>'[1]PCT continu'!O11</f>
        <v>4.9000000000000004</v>
      </c>
      <c r="E12" s="12">
        <f>'[1]PCT continu'!B11</f>
        <v>7</v>
      </c>
      <c r="F12" s="18">
        <f t="shared" si="1"/>
        <v>500</v>
      </c>
      <c r="G12" s="18">
        <f t="shared" si="1"/>
        <v>5</v>
      </c>
      <c r="H12" s="18">
        <f t="shared" si="1"/>
        <v>25</v>
      </c>
      <c r="I12" s="18">
        <f t="shared" si="1"/>
        <v>250</v>
      </c>
      <c r="J12" s="25">
        <f t="shared" si="1"/>
        <v>5</v>
      </c>
      <c r="K12" s="18">
        <f t="shared" si="1"/>
        <v>250</v>
      </c>
      <c r="L12" s="18">
        <f t="shared" si="1"/>
        <v>150</v>
      </c>
      <c r="M12" s="18">
        <f t="shared" si="1"/>
        <v>250</v>
      </c>
      <c r="N12" s="18">
        <f t="shared" si="2"/>
        <v>80</v>
      </c>
      <c r="O12" s="18">
        <f t="shared" si="2"/>
        <v>200</v>
      </c>
      <c r="P12" s="18">
        <f t="shared" si="2"/>
        <v>200</v>
      </c>
      <c r="Q12" s="18">
        <f t="shared" si="2"/>
        <v>4</v>
      </c>
      <c r="R12" s="18">
        <f t="shared" si="2"/>
        <v>200</v>
      </c>
      <c r="S12" s="18">
        <f t="shared" si="2"/>
        <v>200</v>
      </c>
      <c r="T12" s="18">
        <f t="shared" si="2"/>
        <v>200</v>
      </c>
      <c r="U12" s="18">
        <f t="shared" si="2"/>
        <v>0</v>
      </c>
      <c r="V12" s="18">
        <f t="shared" si="2"/>
        <v>0</v>
      </c>
      <c r="W12" s="1">
        <v>0</v>
      </c>
    </row>
    <row r="13" spans="1:23" ht="13.5" customHeight="1">
      <c r="A13" s="22"/>
      <c r="C13" s="30" t="s">
        <v>35</v>
      </c>
      <c r="D13" s="18">
        <f>'[1]PCT continu'!O12</f>
        <v>4.9000000000000004</v>
      </c>
      <c r="E13" s="12">
        <f>'[1]PCT continu'!B12</f>
        <v>8</v>
      </c>
      <c r="F13" s="18">
        <f t="shared" si="1"/>
        <v>500</v>
      </c>
      <c r="G13" s="18">
        <f t="shared" si="1"/>
        <v>5</v>
      </c>
      <c r="H13" s="18">
        <f t="shared" si="1"/>
        <v>25</v>
      </c>
      <c r="I13" s="18">
        <f t="shared" si="1"/>
        <v>250</v>
      </c>
      <c r="J13" s="25">
        <f t="shared" si="1"/>
        <v>5</v>
      </c>
      <c r="K13" s="18">
        <f t="shared" si="1"/>
        <v>250</v>
      </c>
      <c r="L13" s="18">
        <f t="shared" si="1"/>
        <v>150</v>
      </c>
      <c r="M13" s="18">
        <f t="shared" si="1"/>
        <v>250</v>
      </c>
      <c r="N13" s="18">
        <f t="shared" si="2"/>
        <v>80</v>
      </c>
      <c r="O13" s="18">
        <f t="shared" si="2"/>
        <v>200</v>
      </c>
      <c r="P13" s="18">
        <f t="shared" si="2"/>
        <v>200</v>
      </c>
      <c r="Q13" s="18">
        <f t="shared" si="2"/>
        <v>4</v>
      </c>
      <c r="R13" s="18">
        <f t="shared" si="2"/>
        <v>200</v>
      </c>
      <c r="S13" s="18">
        <f t="shared" si="2"/>
        <v>200</v>
      </c>
      <c r="T13" s="18">
        <f t="shared" si="2"/>
        <v>200</v>
      </c>
      <c r="U13" s="18">
        <f t="shared" si="2"/>
        <v>0</v>
      </c>
      <c r="V13" s="18">
        <f t="shared" si="2"/>
        <v>0</v>
      </c>
      <c r="W13" s="1">
        <v>0</v>
      </c>
    </row>
    <row r="14" spans="1:23" ht="13.5" customHeight="1">
      <c r="A14" s="22"/>
      <c r="C14" s="30" t="s">
        <v>36</v>
      </c>
      <c r="D14" s="18">
        <f>'[1]PCT continu'!O13</f>
        <v>5.6</v>
      </c>
      <c r="E14" s="12">
        <f>'[1]PCT continu'!B13</f>
        <v>9</v>
      </c>
      <c r="F14" s="18">
        <f t="shared" si="1"/>
        <v>600</v>
      </c>
      <c r="G14" s="18">
        <f t="shared" si="1"/>
        <v>6</v>
      </c>
      <c r="H14" s="18">
        <f t="shared" si="1"/>
        <v>30</v>
      </c>
      <c r="I14" s="18">
        <f t="shared" si="1"/>
        <v>300</v>
      </c>
      <c r="J14" s="25">
        <f t="shared" si="1"/>
        <v>6</v>
      </c>
      <c r="K14" s="18">
        <f t="shared" si="1"/>
        <v>300</v>
      </c>
      <c r="L14" s="18">
        <f t="shared" si="1"/>
        <v>180</v>
      </c>
      <c r="M14" s="18">
        <f t="shared" si="1"/>
        <v>300</v>
      </c>
      <c r="N14" s="18">
        <f t="shared" si="2"/>
        <v>100</v>
      </c>
      <c r="O14" s="18">
        <f t="shared" si="2"/>
        <v>250</v>
      </c>
      <c r="P14" s="18">
        <f t="shared" si="2"/>
        <v>250</v>
      </c>
      <c r="Q14" s="18">
        <f t="shared" si="2"/>
        <v>5</v>
      </c>
      <c r="R14" s="18">
        <f t="shared" si="2"/>
        <v>250</v>
      </c>
      <c r="S14" s="18">
        <f t="shared" si="2"/>
        <v>250</v>
      </c>
      <c r="T14" s="18">
        <f t="shared" si="2"/>
        <v>250</v>
      </c>
      <c r="U14" s="18">
        <f t="shared" si="2"/>
        <v>0</v>
      </c>
      <c r="V14" s="18">
        <f t="shared" si="2"/>
        <v>0</v>
      </c>
      <c r="W14" s="1">
        <v>0</v>
      </c>
    </row>
    <row r="15" spans="1:23" ht="13.5" customHeight="1">
      <c r="A15" s="22"/>
      <c r="C15" s="23" t="s">
        <v>37</v>
      </c>
      <c r="D15" s="18">
        <f>'[1]PCT continu'!O14</f>
        <v>4.9000000000000004</v>
      </c>
      <c r="E15" s="12">
        <f>'[1]PCT continu'!B14</f>
        <v>10</v>
      </c>
      <c r="F15" s="18">
        <f t="shared" si="1"/>
        <v>500</v>
      </c>
      <c r="G15" s="18">
        <f t="shared" si="1"/>
        <v>5</v>
      </c>
      <c r="H15" s="18">
        <f t="shared" si="1"/>
        <v>25</v>
      </c>
      <c r="I15" s="18">
        <f t="shared" si="1"/>
        <v>250</v>
      </c>
      <c r="J15" s="25">
        <f t="shared" si="1"/>
        <v>5</v>
      </c>
      <c r="K15" s="18">
        <f t="shared" si="1"/>
        <v>250</v>
      </c>
      <c r="L15" s="18">
        <f t="shared" si="1"/>
        <v>150</v>
      </c>
      <c r="M15" s="18">
        <f t="shared" si="1"/>
        <v>250</v>
      </c>
      <c r="N15" s="18">
        <f t="shared" si="2"/>
        <v>80</v>
      </c>
      <c r="O15" s="18">
        <f t="shared" si="2"/>
        <v>200</v>
      </c>
      <c r="P15" s="18">
        <f t="shared" si="2"/>
        <v>200</v>
      </c>
      <c r="Q15" s="18">
        <f t="shared" si="2"/>
        <v>5</v>
      </c>
      <c r="R15" s="18">
        <f t="shared" si="2"/>
        <v>200</v>
      </c>
      <c r="S15" s="18">
        <f t="shared" si="2"/>
        <v>250</v>
      </c>
      <c r="T15" s="18">
        <f t="shared" si="2"/>
        <v>200</v>
      </c>
      <c r="U15" s="18">
        <f t="shared" si="2"/>
        <v>0</v>
      </c>
      <c r="V15" s="18">
        <f t="shared" si="2"/>
        <v>0</v>
      </c>
      <c r="W15" s="1">
        <v>1</v>
      </c>
    </row>
    <row r="16" spans="1:23" ht="13.5" customHeight="1" thickBot="1">
      <c r="A16" s="22"/>
      <c r="C16" s="32" t="s">
        <v>38</v>
      </c>
      <c r="D16" s="33">
        <f>'[1]PCT continu'!O15</f>
        <v>2.8</v>
      </c>
      <c r="E16" s="34">
        <f>'[1]PCT continu'!B15</f>
        <v>11</v>
      </c>
      <c r="F16" s="35">
        <f t="shared" si="1"/>
        <v>300</v>
      </c>
      <c r="G16" s="35">
        <f t="shared" si="1"/>
        <v>3</v>
      </c>
      <c r="H16" s="35">
        <f t="shared" si="1"/>
        <v>15</v>
      </c>
      <c r="I16" s="35">
        <f t="shared" si="1"/>
        <v>150</v>
      </c>
      <c r="J16" s="36">
        <f t="shared" si="1"/>
        <v>3</v>
      </c>
      <c r="K16" s="35">
        <f t="shared" si="1"/>
        <v>150</v>
      </c>
      <c r="L16" s="35">
        <f t="shared" si="1"/>
        <v>90</v>
      </c>
      <c r="M16" s="35">
        <f t="shared" si="1"/>
        <v>150</v>
      </c>
      <c r="N16" s="28">
        <f t="shared" si="2"/>
        <v>40</v>
      </c>
      <c r="O16" s="28">
        <f t="shared" si="2"/>
        <v>100</v>
      </c>
      <c r="P16" s="28">
        <f t="shared" si="2"/>
        <v>100</v>
      </c>
      <c r="Q16" s="28">
        <f t="shared" si="2"/>
        <v>2</v>
      </c>
      <c r="R16" s="28">
        <f t="shared" si="2"/>
        <v>100</v>
      </c>
      <c r="S16" s="28">
        <f t="shared" si="2"/>
        <v>100</v>
      </c>
      <c r="T16" s="28">
        <f t="shared" si="2"/>
        <v>100</v>
      </c>
      <c r="U16" s="28">
        <f t="shared" si="2"/>
        <v>0</v>
      </c>
      <c r="V16" s="28">
        <f t="shared" si="2"/>
        <v>0</v>
      </c>
      <c r="W16" s="1">
        <v>0</v>
      </c>
    </row>
    <row r="17" spans="1:23" ht="13.5" customHeight="1">
      <c r="A17" s="22"/>
      <c r="C17" s="37" t="s">
        <v>39</v>
      </c>
      <c r="D17" s="38">
        <f>'[1]PCT continu'!O16</f>
        <v>4.5</v>
      </c>
      <c r="E17" s="39">
        <f>'[1]PCT continu'!B16</f>
        <v>12</v>
      </c>
      <c r="F17" s="40">
        <f t="shared" si="1"/>
        <v>500</v>
      </c>
      <c r="G17" s="40">
        <f t="shared" si="1"/>
        <v>5</v>
      </c>
      <c r="H17" s="40">
        <f t="shared" si="1"/>
        <v>25</v>
      </c>
      <c r="I17" s="40">
        <f t="shared" si="1"/>
        <v>250</v>
      </c>
      <c r="J17" s="41">
        <f t="shared" si="1"/>
        <v>5</v>
      </c>
      <c r="K17" s="40">
        <f t="shared" si="1"/>
        <v>250</v>
      </c>
      <c r="L17" s="40">
        <f t="shared" si="1"/>
        <v>150</v>
      </c>
      <c r="M17" s="40">
        <f t="shared" si="1"/>
        <v>250</v>
      </c>
      <c r="N17" s="28">
        <f t="shared" si="2"/>
        <v>80</v>
      </c>
      <c r="O17" s="28">
        <f t="shared" si="2"/>
        <v>200</v>
      </c>
      <c r="P17" s="28">
        <f t="shared" si="2"/>
        <v>200</v>
      </c>
      <c r="Q17" s="28">
        <f t="shared" si="2"/>
        <v>6</v>
      </c>
      <c r="R17" s="28">
        <f t="shared" si="2"/>
        <v>200</v>
      </c>
      <c r="S17" s="28">
        <f t="shared" si="2"/>
        <v>300</v>
      </c>
      <c r="T17" s="28">
        <f t="shared" si="2"/>
        <v>200</v>
      </c>
      <c r="U17" s="28">
        <f t="shared" si="2"/>
        <v>0</v>
      </c>
      <c r="V17" s="28">
        <f t="shared" si="2"/>
        <v>0</v>
      </c>
      <c r="W17" s="1">
        <v>1</v>
      </c>
    </row>
    <row r="18" spans="1:23" ht="13.5" customHeight="1">
      <c r="A18" s="22"/>
      <c r="C18" s="23" t="s">
        <v>40</v>
      </c>
      <c r="D18" s="24">
        <f>'[1]PCT continu'!O17</f>
        <v>4.7</v>
      </c>
      <c r="E18" s="42">
        <f>'[1]PCT continu'!B17</f>
        <v>13</v>
      </c>
      <c r="F18" s="28">
        <f t="shared" si="1"/>
        <v>500</v>
      </c>
      <c r="G18" s="28">
        <f t="shared" si="1"/>
        <v>5</v>
      </c>
      <c r="H18" s="28">
        <f t="shared" si="1"/>
        <v>25</v>
      </c>
      <c r="I18" s="28">
        <f t="shared" si="1"/>
        <v>250</v>
      </c>
      <c r="J18" s="29">
        <f t="shared" si="1"/>
        <v>5</v>
      </c>
      <c r="K18" s="28">
        <f t="shared" si="1"/>
        <v>250</v>
      </c>
      <c r="L18" s="28">
        <f t="shared" si="1"/>
        <v>150</v>
      </c>
      <c r="M18" s="28">
        <f t="shared" si="1"/>
        <v>250</v>
      </c>
      <c r="N18" s="28">
        <f t="shared" si="2"/>
        <v>80</v>
      </c>
      <c r="O18" s="28">
        <f t="shared" si="2"/>
        <v>200</v>
      </c>
      <c r="P18" s="28">
        <f t="shared" si="2"/>
        <v>200</v>
      </c>
      <c r="Q18" s="28">
        <f t="shared" si="2"/>
        <v>4</v>
      </c>
      <c r="R18" s="28">
        <f t="shared" si="2"/>
        <v>200</v>
      </c>
      <c r="S18" s="28">
        <f t="shared" si="2"/>
        <v>200</v>
      </c>
      <c r="T18" s="28">
        <f t="shared" si="2"/>
        <v>200</v>
      </c>
      <c r="U18" s="28">
        <f t="shared" si="2"/>
        <v>0</v>
      </c>
      <c r="V18" s="28">
        <f t="shared" si="2"/>
        <v>0</v>
      </c>
      <c r="W18" s="1">
        <v>1</v>
      </c>
    </row>
    <row r="19" spans="1:23" ht="13.5" customHeight="1">
      <c r="A19" s="22"/>
      <c r="C19" s="30" t="s">
        <v>41</v>
      </c>
      <c r="D19" s="18">
        <f>'[1]PCT continu'!O18</f>
        <v>8.3000000000000007</v>
      </c>
      <c r="E19" s="27">
        <f>'[1]PCT continu'!B18</f>
        <v>14</v>
      </c>
      <c r="F19" s="28">
        <f t="shared" si="1"/>
        <v>900</v>
      </c>
      <c r="G19" s="28">
        <f t="shared" si="1"/>
        <v>9</v>
      </c>
      <c r="H19" s="28">
        <f t="shared" si="1"/>
        <v>45</v>
      </c>
      <c r="I19" s="28">
        <f t="shared" si="1"/>
        <v>450</v>
      </c>
      <c r="J19" s="29">
        <f t="shared" si="1"/>
        <v>9</v>
      </c>
      <c r="K19" s="28">
        <f t="shared" si="1"/>
        <v>450</v>
      </c>
      <c r="L19" s="28">
        <f t="shared" si="1"/>
        <v>270</v>
      </c>
      <c r="M19" s="28">
        <f t="shared" si="1"/>
        <v>450</v>
      </c>
      <c r="N19" s="28">
        <f t="shared" si="2"/>
        <v>160</v>
      </c>
      <c r="O19" s="28">
        <f t="shared" si="2"/>
        <v>400</v>
      </c>
      <c r="P19" s="28">
        <f t="shared" si="2"/>
        <v>400</v>
      </c>
      <c r="Q19" s="28">
        <f t="shared" si="2"/>
        <v>9</v>
      </c>
      <c r="R19" s="28">
        <f t="shared" si="2"/>
        <v>400</v>
      </c>
      <c r="S19" s="28">
        <f t="shared" si="2"/>
        <v>400</v>
      </c>
      <c r="T19" s="28">
        <f t="shared" si="2"/>
        <v>400</v>
      </c>
      <c r="U19" s="28">
        <f t="shared" si="2"/>
        <v>0</v>
      </c>
      <c r="V19" s="28">
        <f t="shared" si="2"/>
        <v>0</v>
      </c>
      <c r="W19" s="1">
        <v>0</v>
      </c>
    </row>
    <row r="20" spans="1:23" ht="13.5" customHeight="1">
      <c r="A20" s="22"/>
      <c r="C20" s="30" t="s">
        <v>42</v>
      </c>
      <c r="D20" s="18">
        <f>'[1]PCT continu'!O19</f>
        <v>5.4</v>
      </c>
      <c r="E20" s="27">
        <f>'[1]PCT continu'!B19</f>
        <v>15</v>
      </c>
      <c r="F20" s="28">
        <f t="shared" si="1"/>
        <v>600</v>
      </c>
      <c r="G20" s="28">
        <f t="shared" si="1"/>
        <v>6</v>
      </c>
      <c r="H20" s="28">
        <f t="shared" si="1"/>
        <v>30</v>
      </c>
      <c r="I20" s="28">
        <f t="shared" si="1"/>
        <v>300</v>
      </c>
      <c r="J20" s="29">
        <f t="shared" si="1"/>
        <v>6</v>
      </c>
      <c r="K20" s="28">
        <f t="shared" si="1"/>
        <v>300</v>
      </c>
      <c r="L20" s="28">
        <f t="shared" si="1"/>
        <v>180</v>
      </c>
      <c r="M20" s="28">
        <f t="shared" si="1"/>
        <v>300</v>
      </c>
      <c r="N20" s="28">
        <f t="shared" si="2"/>
        <v>100</v>
      </c>
      <c r="O20" s="28">
        <f t="shared" si="2"/>
        <v>250</v>
      </c>
      <c r="P20" s="28">
        <f t="shared" si="2"/>
        <v>250</v>
      </c>
      <c r="Q20" s="28">
        <f t="shared" si="2"/>
        <v>6</v>
      </c>
      <c r="R20" s="28">
        <f t="shared" si="2"/>
        <v>250</v>
      </c>
      <c r="S20" s="28">
        <f t="shared" si="2"/>
        <v>300</v>
      </c>
      <c r="T20" s="28">
        <f t="shared" si="2"/>
        <v>250</v>
      </c>
      <c r="U20" s="28">
        <f t="shared" si="2"/>
        <v>0</v>
      </c>
      <c r="V20" s="28">
        <f t="shared" si="2"/>
        <v>0</v>
      </c>
      <c r="W20" s="1">
        <v>1</v>
      </c>
    </row>
    <row r="21" spans="1:23" ht="13.5" customHeight="1">
      <c r="A21" s="22"/>
      <c r="C21" s="30" t="s">
        <v>43</v>
      </c>
      <c r="D21" s="18">
        <f>'[1]PCT continu'!O20</f>
        <v>6.2</v>
      </c>
      <c r="E21" s="27">
        <f>'[1]PCT continu'!B20</f>
        <v>16</v>
      </c>
      <c r="F21" s="28">
        <f t="shared" si="1"/>
        <v>700</v>
      </c>
      <c r="G21" s="28">
        <f t="shared" si="1"/>
        <v>7</v>
      </c>
      <c r="H21" s="28">
        <f t="shared" si="1"/>
        <v>35</v>
      </c>
      <c r="I21" s="28">
        <f t="shared" si="1"/>
        <v>350</v>
      </c>
      <c r="J21" s="29">
        <f t="shared" si="1"/>
        <v>7</v>
      </c>
      <c r="K21" s="28">
        <f t="shared" si="1"/>
        <v>350</v>
      </c>
      <c r="L21" s="28">
        <f t="shared" si="1"/>
        <v>210</v>
      </c>
      <c r="M21" s="28">
        <f t="shared" si="1"/>
        <v>350</v>
      </c>
      <c r="N21" s="28">
        <f t="shared" si="2"/>
        <v>120</v>
      </c>
      <c r="O21" s="28">
        <f t="shared" si="2"/>
        <v>300</v>
      </c>
      <c r="P21" s="28">
        <f t="shared" si="2"/>
        <v>300</v>
      </c>
      <c r="Q21" s="28">
        <f t="shared" si="2"/>
        <v>7</v>
      </c>
      <c r="R21" s="28">
        <f t="shared" si="2"/>
        <v>300</v>
      </c>
      <c r="S21" s="28">
        <f t="shared" si="2"/>
        <v>350</v>
      </c>
      <c r="T21" s="28">
        <f t="shared" si="2"/>
        <v>300</v>
      </c>
      <c r="U21" s="28">
        <f t="shared" si="2"/>
        <v>0</v>
      </c>
      <c r="V21" s="28">
        <f t="shared" si="2"/>
        <v>0</v>
      </c>
      <c r="W21" s="1">
        <v>1</v>
      </c>
    </row>
    <row r="22" spans="1:23" ht="13.5" customHeight="1">
      <c r="C22" s="30" t="s">
        <v>44</v>
      </c>
      <c r="D22" s="18">
        <f>'[1]PCT continu'!O21</f>
        <v>5.7</v>
      </c>
      <c r="E22" s="27">
        <f>'[1]PCT continu'!B21</f>
        <v>17</v>
      </c>
      <c r="F22" s="28">
        <f t="shared" ref="F22:M37" si="4">(ROUNDUP($D22,0)*F$4)+F63</f>
        <v>600</v>
      </c>
      <c r="G22" s="28">
        <f t="shared" si="4"/>
        <v>6</v>
      </c>
      <c r="H22" s="28">
        <f t="shared" si="4"/>
        <v>30</v>
      </c>
      <c r="I22" s="28">
        <f t="shared" si="4"/>
        <v>300</v>
      </c>
      <c r="J22" s="29">
        <f t="shared" si="4"/>
        <v>6</v>
      </c>
      <c r="K22" s="28">
        <f t="shared" si="4"/>
        <v>300</v>
      </c>
      <c r="L22" s="28">
        <f t="shared" si="4"/>
        <v>180</v>
      </c>
      <c r="M22" s="28">
        <f t="shared" si="4"/>
        <v>300</v>
      </c>
      <c r="N22" s="28">
        <f t="shared" ref="N22:V37" si="5">(ROUNDDOWN($D22,0)*N$4)+N63</f>
        <v>100</v>
      </c>
      <c r="O22" s="28">
        <f t="shared" si="5"/>
        <v>250</v>
      </c>
      <c r="P22" s="28">
        <f t="shared" si="5"/>
        <v>250</v>
      </c>
      <c r="Q22" s="28">
        <f t="shared" si="5"/>
        <v>5</v>
      </c>
      <c r="R22" s="28">
        <f t="shared" si="5"/>
        <v>250</v>
      </c>
      <c r="S22" s="28">
        <f t="shared" si="5"/>
        <v>250</v>
      </c>
      <c r="T22" s="28">
        <f t="shared" si="5"/>
        <v>250</v>
      </c>
      <c r="U22" s="28">
        <f t="shared" si="5"/>
        <v>0</v>
      </c>
      <c r="V22" s="28">
        <f t="shared" si="5"/>
        <v>0</v>
      </c>
      <c r="W22" s="1">
        <v>0</v>
      </c>
    </row>
    <row r="23" spans="1:23" ht="13.5" customHeight="1">
      <c r="C23" s="23" t="s">
        <v>45</v>
      </c>
      <c r="D23" s="18">
        <f>'[1]PCT continu'!O23</f>
        <v>2</v>
      </c>
      <c r="E23" s="12">
        <f>'[1]PCT continu'!B23</f>
        <v>18</v>
      </c>
      <c r="F23" s="18">
        <f t="shared" si="4"/>
        <v>200</v>
      </c>
      <c r="G23" s="18">
        <f t="shared" si="4"/>
        <v>2</v>
      </c>
      <c r="H23" s="18">
        <f t="shared" si="4"/>
        <v>10</v>
      </c>
      <c r="I23" s="18">
        <f t="shared" si="4"/>
        <v>100</v>
      </c>
      <c r="J23" s="25">
        <f t="shared" si="4"/>
        <v>2</v>
      </c>
      <c r="K23" s="18">
        <f t="shared" si="4"/>
        <v>100</v>
      </c>
      <c r="L23" s="18">
        <f t="shared" si="4"/>
        <v>60</v>
      </c>
      <c r="M23" s="18">
        <f t="shared" si="4"/>
        <v>100</v>
      </c>
      <c r="N23" s="18">
        <f t="shared" si="5"/>
        <v>40</v>
      </c>
      <c r="O23" s="18">
        <f t="shared" si="5"/>
        <v>100</v>
      </c>
      <c r="P23" s="18">
        <f t="shared" si="5"/>
        <v>100</v>
      </c>
      <c r="Q23" s="18">
        <f t="shared" si="5"/>
        <v>2</v>
      </c>
      <c r="R23" s="18">
        <f t="shared" si="5"/>
        <v>100</v>
      </c>
      <c r="S23" s="18">
        <f t="shared" si="5"/>
        <v>100</v>
      </c>
      <c r="T23" s="18">
        <f t="shared" si="5"/>
        <v>100</v>
      </c>
      <c r="U23" s="18">
        <f t="shared" si="5"/>
        <v>0</v>
      </c>
      <c r="V23" s="18">
        <f t="shared" si="5"/>
        <v>0</v>
      </c>
      <c r="W23" s="1">
        <v>0</v>
      </c>
    </row>
    <row r="24" spans="1:23" ht="13.5" customHeight="1">
      <c r="C24" s="26" t="s">
        <v>46</v>
      </c>
      <c r="D24" s="18">
        <f>'[1]PCT continu'!O24</f>
        <v>3.6</v>
      </c>
      <c r="E24" s="27">
        <f>'[1]PCT continu'!B24</f>
        <v>19</v>
      </c>
      <c r="F24" s="28">
        <f t="shared" si="4"/>
        <v>400</v>
      </c>
      <c r="G24" s="28">
        <f t="shared" si="4"/>
        <v>4</v>
      </c>
      <c r="H24" s="28">
        <f t="shared" si="4"/>
        <v>20</v>
      </c>
      <c r="I24" s="28">
        <f t="shared" si="4"/>
        <v>200</v>
      </c>
      <c r="J24" s="29">
        <f t="shared" si="4"/>
        <v>4</v>
      </c>
      <c r="K24" s="28">
        <f t="shared" si="4"/>
        <v>200</v>
      </c>
      <c r="L24" s="28">
        <f t="shared" si="4"/>
        <v>120</v>
      </c>
      <c r="M24" s="28">
        <f t="shared" si="4"/>
        <v>200</v>
      </c>
      <c r="N24" s="28">
        <f t="shared" si="5"/>
        <v>60</v>
      </c>
      <c r="O24" s="28">
        <f t="shared" si="5"/>
        <v>150</v>
      </c>
      <c r="P24" s="28">
        <f t="shared" si="5"/>
        <v>150</v>
      </c>
      <c r="Q24" s="28">
        <f t="shared" si="5"/>
        <v>3</v>
      </c>
      <c r="R24" s="28">
        <f t="shared" si="5"/>
        <v>150</v>
      </c>
      <c r="S24" s="28">
        <f t="shared" si="5"/>
        <v>150</v>
      </c>
      <c r="T24" s="28">
        <f t="shared" si="5"/>
        <v>150</v>
      </c>
      <c r="U24" s="28">
        <f t="shared" si="5"/>
        <v>0</v>
      </c>
      <c r="V24" s="28">
        <f t="shared" si="5"/>
        <v>0</v>
      </c>
      <c r="W24" s="1">
        <v>0</v>
      </c>
    </row>
    <row r="25" spans="1:23" ht="13.5" customHeight="1">
      <c r="C25" s="26" t="s">
        <v>47</v>
      </c>
      <c r="D25" s="18">
        <f>'[1]PCT continu'!O25</f>
        <v>4.5</v>
      </c>
      <c r="E25" s="12">
        <f>'[1]PCT continu'!B25</f>
        <v>20</v>
      </c>
      <c r="F25" s="18">
        <f t="shared" si="4"/>
        <v>600</v>
      </c>
      <c r="G25" s="18">
        <f t="shared" si="4"/>
        <v>6</v>
      </c>
      <c r="H25" s="18">
        <f t="shared" si="4"/>
        <v>30</v>
      </c>
      <c r="I25" s="18">
        <f t="shared" si="4"/>
        <v>300</v>
      </c>
      <c r="J25" s="25">
        <f t="shared" si="4"/>
        <v>6</v>
      </c>
      <c r="K25" s="18">
        <f t="shared" si="4"/>
        <v>300</v>
      </c>
      <c r="L25" s="18">
        <f t="shared" si="4"/>
        <v>180</v>
      </c>
      <c r="M25" s="18">
        <f t="shared" si="4"/>
        <v>300</v>
      </c>
      <c r="N25" s="18">
        <f t="shared" si="5"/>
        <v>100</v>
      </c>
      <c r="O25" s="18">
        <f t="shared" si="5"/>
        <v>300</v>
      </c>
      <c r="P25" s="18">
        <f t="shared" si="5"/>
        <v>250</v>
      </c>
      <c r="Q25" s="18">
        <f t="shared" si="5"/>
        <v>5</v>
      </c>
      <c r="R25" s="18">
        <f t="shared" si="5"/>
        <v>250</v>
      </c>
      <c r="S25" s="18">
        <f t="shared" si="5"/>
        <v>250</v>
      </c>
      <c r="T25" s="18">
        <f t="shared" si="5"/>
        <v>250</v>
      </c>
      <c r="U25" s="18">
        <f t="shared" si="5"/>
        <v>0</v>
      </c>
      <c r="V25" s="18">
        <f t="shared" si="5"/>
        <v>0</v>
      </c>
      <c r="W25" s="1">
        <v>1</v>
      </c>
    </row>
    <row r="26" spans="1:23" ht="13.5" customHeight="1">
      <c r="C26" s="26" t="s">
        <v>48</v>
      </c>
      <c r="D26" s="18">
        <f>'[1]PCT continu'!O26</f>
        <v>0.9</v>
      </c>
      <c r="E26" s="12">
        <f>'[1]PCT continu'!B26</f>
        <v>21</v>
      </c>
      <c r="F26" s="18">
        <f t="shared" si="4"/>
        <v>0</v>
      </c>
      <c r="G26" s="18">
        <f t="shared" si="4"/>
        <v>0</v>
      </c>
      <c r="H26" s="18">
        <f t="shared" si="4"/>
        <v>0</v>
      </c>
      <c r="I26" s="18">
        <f t="shared" si="4"/>
        <v>0</v>
      </c>
      <c r="J26" s="25">
        <f t="shared" si="4"/>
        <v>0</v>
      </c>
      <c r="K26" s="18">
        <f t="shared" si="4"/>
        <v>0</v>
      </c>
      <c r="L26" s="18">
        <f t="shared" si="4"/>
        <v>0</v>
      </c>
      <c r="M26" s="18">
        <f t="shared" si="4"/>
        <v>0</v>
      </c>
      <c r="N26" s="18">
        <f t="shared" si="5"/>
        <v>0</v>
      </c>
      <c r="O26" s="18">
        <f t="shared" si="5"/>
        <v>0</v>
      </c>
      <c r="P26" s="18">
        <f t="shared" si="5"/>
        <v>0</v>
      </c>
      <c r="Q26" s="18">
        <f t="shared" si="5"/>
        <v>0</v>
      </c>
      <c r="R26" s="18">
        <f t="shared" si="5"/>
        <v>0</v>
      </c>
      <c r="S26" s="18">
        <f t="shared" si="5"/>
        <v>0</v>
      </c>
      <c r="T26" s="18">
        <f t="shared" si="5"/>
        <v>0</v>
      </c>
      <c r="U26" s="18">
        <f t="shared" si="5"/>
        <v>0</v>
      </c>
      <c r="V26" s="18">
        <f t="shared" si="5"/>
        <v>0</v>
      </c>
      <c r="W26" s="1">
        <v>1</v>
      </c>
    </row>
    <row r="27" spans="1:23" ht="13.5" customHeight="1">
      <c r="C27" s="26" t="s">
        <v>49</v>
      </c>
      <c r="D27" s="18">
        <f>'[1]PCT continu'!O27</f>
        <v>1.9</v>
      </c>
      <c r="E27" s="27">
        <f>'[1]PCT continu'!B27</f>
        <v>22</v>
      </c>
      <c r="F27" s="28">
        <f t="shared" si="4"/>
        <v>200</v>
      </c>
      <c r="G27" s="28">
        <f t="shared" si="4"/>
        <v>2</v>
      </c>
      <c r="H27" s="28">
        <f t="shared" si="4"/>
        <v>10</v>
      </c>
      <c r="I27" s="28">
        <f t="shared" si="4"/>
        <v>100</v>
      </c>
      <c r="J27" s="29">
        <f t="shared" si="4"/>
        <v>2</v>
      </c>
      <c r="K27" s="28">
        <f t="shared" si="4"/>
        <v>100</v>
      </c>
      <c r="L27" s="28">
        <f t="shared" si="4"/>
        <v>60</v>
      </c>
      <c r="M27" s="28">
        <f t="shared" si="4"/>
        <v>100</v>
      </c>
      <c r="N27" s="28">
        <f t="shared" si="5"/>
        <v>20</v>
      </c>
      <c r="O27" s="28">
        <f t="shared" si="5"/>
        <v>50</v>
      </c>
      <c r="P27" s="28">
        <f t="shared" si="5"/>
        <v>50</v>
      </c>
      <c r="Q27" s="28">
        <f t="shared" si="5"/>
        <v>1</v>
      </c>
      <c r="R27" s="28">
        <f t="shared" si="5"/>
        <v>50</v>
      </c>
      <c r="S27" s="28">
        <f t="shared" si="5"/>
        <v>50</v>
      </c>
      <c r="T27" s="28">
        <f t="shared" si="5"/>
        <v>50</v>
      </c>
      <c r="U27" s="28">
        <f t="shared" si="5"/>
        <v>0</v>
      </c>
      <c r="V27" s="28">
        <f t="shared" si="5"/>
        <v>0</v>
      </c>
      <c r="W27" s="1">
        <v>0</v>
      </c>
    </row>
    <row r="28" spans="1:23" ht="13.5" customHeight="1">
      <c r="C28" s="26" t="s">
        <v>50</v>
      </c>
      <c r="D28" s="18">
        <f>'[1]PCT continu'!O28</f>
        <v>3.9</v>
      </c>
      <c r="E28" s="27">
        <f>'[1]PCT continu'!B28</f>
        <v>23</v>
      </c>
      <c r="F28" s="28">
        <f t="shared" si="4"/>
        <v>400</v>
      </c>
      <c r="G28" s="28">
        <f t="shared" si="4"/>
        <v>4</v>
      </c>
      <c r="H28" s="28">
        <f t="shared" si="4"/>
        <v>20</v>
      </c>
      <c r="I28" s="28">
        <f t="shared" si="4"/>
        <v>200</v>
      </c>
      <c r="J28" s="29">
        <f t="shared" si="4"/>
        <v>4</v>
      </c>
      <c r="K28" s="28">
        <f t="shared" si="4"/>
        <v>200</v>
      </c>
      <c r="L28" s="28">
        <f t="shared" si="4"/>
        <v>120</v>
      </c>
      <c r="M28" s="28">
        <f t="shared" si="4"/>
        <v>200</v>
      </c>
      <c r="N28" s="28">
        <f t="shared" si="5"/>
        <v>60</v>
      </c>
      <c r="O28" s="28">
        <f t="shared" si="5"/>
        <v>150</v>
      </c>
      <c r="P28" s="28">
        <f t="shared" si="5"/>
        <v>150</v>
      </c>
      <c r="Q28" s="28">
        <f t="shared" si="5"/>
        <v>3</v>
      </c>
      <c r="R28" s="28">
        <f t="shared" si="5"/>
        <v>150</v>
      </c>
      <c r="S28" s="28">
        <f t="shared" si="5"/>
        <v>150</v>
      </c>
      <c r="T28" s="28">
        <f t="shared" si="5"/>
        <v>150</v>
      </c>
      <c r="U28" s="28">
        <f t="shared" si="5"/>
        <v>0</v>
      </c>
      <c r="V28" s="28">
        <f t="shared" si="5"/>
        <v>0</v>
      </c>
      <c r="W28" s="1">
        <v>0</v>
      </c>
    </row>
    <row r="29" spans="1:23" ht="13.5" customHeight="1" thickBot="1">
      <c r="C29" s="32" t="s">
        <v>51</v>
      </c>
      <c r="D29" s="43">
        <f>'[1]PCT continu'!O29</f>
        <v>4.8</v>
      </c>
      <c r="E29" s="44">
        <f>'[1]PCT continu'!B29</f>
        <v>24</v>
      </c>
      <c r="F29" s="35">
        <f t="shared" si="4"/>
        <v>500</v>
      </c>
      <c r="G29" s="35">
        <f t="shared" si="4"/>
        <v>5</v>
      </c>
      <c r="H29" s="35">
        <f t="shared" si="4"/>
        <v>25</v>
      </c>
      <c r="I29" s="35">
        <f t="shared" si="4"/>
        <v>250</v>
      </c>
      <c r="J29" s="36">
        <f t="shared" si="4"/>
        <v>5</v>
      </c>
      <c r="K29" s="35">
        <f t="shared" si="4"/>
        <v>250</v>
      </c>
      <c r="L29" s="35">
        <f t="shared" si="4"/>
        <v>150</v>
      </c>
      <c r="M29" s="35">
        <f t="shared" si="4"/>
        <v>250</v>
      </c>
      <c r="N29" s="28">
        <f t="shared" si="5"/>
        <v>80</v>
      </c>
      <c r="O29" s="28">
        <f t="shared" si="5"/>
        <v>200</v>
      </c>
      <c r="P29" s="28">
        <f t="shared" si="5"/>
        <v>200</v>
      </c>
      <c r="Q29" s="28">
        <f t="shared" si="5"/>
        <v>4</v>
      </c>
      <c r="R29" s="28">
        <f t="shared" si="5"/>
        <v>200</v>
      </c>
      <c r="S29" s="28">
        <f t="shared" si="5"/>
        <v>200</v>
      </c>
      <c r="T29" s="28">
        <f t="shared" si="5"/>
        <v>200</v>
      </c>
      <c r="U29" s="28">
        <f t="shared" si="5"/>
        <v>0</v>
      </c>
      <c r="V29" s="28">
        <f t="shared" si="5"/>
        <v>0</v>
      </c>
      <c r="W29" s="1">
        <v>0</v>
      </c>
    </row>
    <row r="30" spans="1:23" ht="13.5" customHeight="1">
      <c r="C30" s="45" t="s">
        <v>52</v>
      </c>
      <c r="D30" s="38">
        <f>'[1]PCT continu'!O30</f>
        <v>2.6</v>
      </c>
      <c r="E30" s="46">
        <f>'[1]PCT continu'!B30</f>
        <v>25</v>
      </c>
      <c r="F30" s="38">
        <f t="shared" si="4"/>
        <v>300</v>
      </c>
      <c r="G30" s="38">
        <f t="shared" si="4"/>
        <v>3</v>
      </c>
      <c r="H30" s="38">
        <f t="shared" si="4"/>
        <v>15</v>
      </c>
      <c r="I30" s="38">
        <f t="shared" si="4"/>
        <v>150</v>
      </c>
      <c r="J30" s="47">
        <f t="shared" si="4"/>
        <v>3</v>
      </c>
      <c r="K30" s="38">
        <f t="shared" si="4"/>
        <v>150</v>
      </c>
      <c r="L30" s="38">
        <f t="shared" si="4"/>
        <v>90</v>
      </c>
      <c r="M30" s="38">
        <f t="shared" si="4"/>
        <v>150</v>
      </c>
      <c r="N30" s="18">
        <f t="shared" si="5"/>
        <v>40</v>
      </c>
      <c r="O30" s="18">
        <f t="shared" si="5"/>
        <v>100</v>
      </c>
      <c r="P30" s="18">
        <f t="shared" si="5"/>
        <v>100</v>
      </c>
      <c r="Q30" s="18">
        <f t="shared" si="5"/>
        <v>2</v>
      </c>
      <c r="R30" s="18">
        <f t="shared" si="5"/>
        <v>100</v>
      </c>
      <c r="S30" s="18">
        <f t="shared" si="5"/>
        <v>100</v>
      </c>
      <c r="T30" s="18">
        <f t="shared" si="5"/>
        <v>100</v>
      </c>
      <c r="U30" s="18">
        <f t="shared" si="5"/>
        <v>0</v>
      </c>
      <c r="V30" s="18">
        <f t="shared" si="5"/>
        <v>0</v>
      </c>
      <c r="W30" s="1">
        <v>0</v>
      </c>
    </row>
    <row r="31" spans="1:23" ht="13.5" customHeight="1">
      <c r="C31" s="30" t="s">
        <v>53</v>
      </c>
      <c r="D31" s="18">
        <f>'[1]PCT continu'!O31</f>
        <v>3.3</v>
      </c>
      <c r="E31" s="27">
        <f>'[1]PCT continu'!B31</f>
        <v>26</v>
      </c>
      <c r="F31" s="28">
        <f t="shared" si="4"/>
        <v>400</v>
      </c>
      <c r="G31" s="28">
        <f t="shared" si="4"/>
        <v>4</v>
      </c>
      <c r="H31" s="28">
        <f t="shared" si="4"/>
        <v>20</v>
      </c>
      <c r="I31" s="28">
        <f t="shared" si="4"/>
        <v>200</v>
      </c>
      <c r="J31" s="29">
        <f t="shared" si="4"/>
        <v>4</v>
      </c>
      <c r="K31" s="28">
        <f t="shared" si="4"/>
        <v>200</v>
      </c>
      <c r="L31" s="28">
        <f t="shared" si="4"/>
        <v>120</v>
      </c>
      <c r="M31" s="28">
        <f t="shared" si="4"/>
        <v>200</v>
      </c>
      <c r="N31" s="28">
        <f t="shared" si="5"/>
        <v>60</v>
      </c>
      <c r="O31" s="28">
        <f t="shared" si="5"/>
        <v>150</v>
      </c>
      <c r="P31" s="28">
        <f t="shared" si="5"/>
        <v>150</v>
      </c>
      <c r="Q31" s="28">
        <f t="shared" si="5"/>
        <v>3</v>
      </c>
      <c r="R31" s="28">
        <f t="shared" si="5"/>
        <v>150</v>
      </c>
      <c r="S31" s="28">
        <f t="shared" si="5"/>
        <v>150</v>
      </c>
      <c r="T31" s="28">
        <f t="shared" si="5"/>
        <v>150</v>
      </c>
      <c r="U31" s="28">
        <f t="shared" si="5"/>
        <v>0</v>
      </c>
      <c r="V31" s="28">
        <f t="shared" si="5"/>
        <v>0</v>
      </c>
      <c r="W31" s="1">
        <v>0</v>
      </c>
    </row>
    <row r="32" spans="1:23" ht="13.5" customHeight="1">
      <c r="C32" s="23" t="s">
        <v>54</v>
      </c>
      <c r="D32" s="18">
        <f>'[1]PCT continu'!O32</f>
        <v>5.2</v>
      </c>
      <c r="E32" s="12">
        <f>'[1]PCT continu'!B32</f>
        <v>27</v>
      </c>
      <c r="F32" s="18">
        <f t="shared" si="4"/>
        <v>600</v>
      </c>
      <c r="G32" s="18">
        <f t="shared" si="4"/>
        <v>6</v>
      </c>
      <c r="H32" s="18">
        <f t="shared" si="4"/>
        <v>30</v>
      </c>
      <c r="I32" s="18">
        <f t="shared" si="4"/>
        <v>300</v>
      </c>
      <c r="J32" s="25">
        <f t="shared" si="4"/>
        <v>6</v>
      </c>
      <c r="K32" s="18">
        <f t="shared" si="4"/>
        <v>300</v>
      </c>
      <c r="L32" s="18">
        <f t="shared" si="4"/>
        <v>180</v>
      </c>
      <c r="M32" s="18">
        <f t="shared" si="4"/>
        <v>300</v>
      </c>
      <c r="N32" s="18">
        <f t="shared" si="5"/>
        <v>100</v>
      </c>
      <c r="O32" s="18">
        <f t="shared" si="5"/>
        <v>250</v>
      </c>
      <c r="P32" s="18">
        <f t="shared" si="5"/>
        <v>250</v>
      </c>
      <c r="Q32" s="18">
        <f t="shared" si="5"/>
        <v>5</v>
      </c>
      <c r="R32" s="18">
        <f t="shared" si="5"/>
        <v>250</v>
      </c>
      <c r="S32" s="18">
        <f t="shared" si="5"/>
        <v>250</v>
      </c>
      <c r="T32" s="18">
        <f t="shared" si="5"/>
        <v>250</v>
      </c>
      <c r="U32" s="18">
        <f t="shared" si="5"/>
        <v>0</v>
      </c>
      <c r="V32" s="18">
        <f t="shared" si="5"/>
        <v>0</v>
      </c>
      <c r="W32" s="1">
        <v>0</v>
      </c>
    </row>
    <row r="33" spans="3:23" ht="13.5" customHeight="1" thickBot="1">
      <c r="C33" s="32" t="s">
        <v>55</v>
      </c>
      <c r="D33" s="33">
        <f>'[1]PCT continu'!O33</f>
        <v>3.9</v>
      </c>
      <c r="E33" s="34">
        <f>'[1]PCT continu'!B33</f>
        <v>28</v>
      </c>
      <c r="F33" s="35">
        <f t="shared" si="4"/>
        <v>400</v>
      </c>
      <c r="G33" s="35">
        <f t="shared" si="4"/>
        <v>4</v>
      </c>
      <c r="H33" s="35">
        <f t="shared" si="4"/>
        <v>20</v>
      </c>
      <c r="I33" s="35">
        <f t="shared" si="4"/>
        <v>200</v>
      </c>
      <c r="J33" s="36">
        <f t="shared" si="4"/>
        <v>4</v>
      </c>
      <c r="K33" s="35">
        <f t="shared" si="4"/>
        <v>200</v>
      </c>
      <c r="L33" s="35">
        <f t="shared" si="4"/>
        <v>120</v>
      </c>
      <c r="M33" s="35">
        <f t="shared" si="4"/>
        <v>200</v>
      </c>
      <c r="N33" s="28">
        <f t="shared" si="5"/>
        <v>60</v>
      </c>
      <c r="O33" s="28">
        <f t="shared" si="5"/>
        <v>150</v>
      </c>
      <c r="P33" s="28">
        <f t="shared" si="5"/>
        <v>150</v>
      </c>
      <c r="Q33" s="28">
        <f t="shared" si="5"/>
        <v>3</v>
      </c>
      <c r="R33" s="28">
        <f t="shared" si="5"/>
        <v>150</v>
      </c>
      <c r="S33" s="28">
        <f t="shared" si="5"/>
        <v>150</v>
      </c>
      <c r="T33" s="28">
        <f t="shared" si="5"/>
        <v>150</v>
      </c>
      <c r="U33" s="28">
        <f t="shared" si="5"/>
        <v>0</v>
      </c>
      <c r="V33" s="28">
        <f t="shared" si="5"/>
        <v>0</v>
      </c>
      <c r="W33" s="1">
        <v>0</v>
      </c>
    </row>
    <row r="34" spans="3:23" ht="13.5" customHeight="1">
      <c r="C34" s="45" t="s">
        <v>56</v>
      </c>
      <c r="D34" s="38">
        <f>'[1]PCT continu'!O34</f>
        <v>3.6</v>
      </c>
      <c r="E34" s="39">
        <f>'[1]PCT continu'!B34</f>
        <v>29</v>
      </c>
      <c r="F34" s="40">
        <f t="shared" si="4"/>
        <v>400</v>
      </c>
      <c r="G34" s="40">
        <f t="shared" si="4"/>
        <v>4</v>
      </c>
      <c r="H34" s="40">
        <f t="shared" si="4"/>
        <v>20</v>
      </c>
      <c r="I34" s="40">
        <f t="shared" si="4"/>
        <v>200</v>
      </c>
      <c r="J34" s="41">
        <f t="shared" si="4"/>
        <v>4</v>
      </c>
      <c r="K34" s="40">
        <f t="shared" si="4"/>
        <v>200</v>
      </c>
      <c r="L34" s="40">
        <f t="shared" si="4"/>
        <v>120</v>
      </c>
      <c r="M34" s="40">
        <f t="shared" si="4"/>
        <v>200</v>
      </c>
      <c r="N34" s="28">
        <f t="shared" si="5"/>
        <v>60</v>
      </c>
      <c r="O34" s="28">
        <f t="shared" si="5"/>
        <v>150</v>
      </c>
      <c r="P34" s="28">
        <f t="shared" si="5"/>
        <v>150</v>
      </c>
      <c r="Q34" s="28">
        <f t="shared" si="5"/>
        <v>3</v>
      </c>
      <c r="R34" s="28">
        <f t="shared" si="5"/>
        <v>150</v>
      </c>
      <c r="S34" s="28">
        <f t="shared" si="5"/>
        <v>150</v>
      </c>
      <c r="T34" s="28">
        <f t="shared" si="5"/>
        <v>150</v>
      </c>
      <c r="U34" s="28">
        <f t="shared" si="5"/>
        <v>0</v>
      </c>
      <c r="V34" s="28">
        <f t="shared" si="5"/>
        <v>0</v>
      </c>
      <c r="W34" s="1">
        <v>0</v>
      </c>
    </row>
    <row r="35" spans="3:23" ht="13.5" customHeight="1">
      <c r="C35" s="26" t="s">
        <v>57</v>
      </c>
      <c r="D35" s="18">
        <f>'[1]PCT continu'!O35</f>
        <v>6</v>
      </c>
      <c r="E35" s="27">
        <f>'[1]PCT continu'!B35</f>
        <v>30</v>
      </c>
      <c r="F35" s="28">
        <f t="shared" si="4"/>
        <v>600</v>
      </c>
      <c r="G35" s="28">
        <f t="shared" si="4"/>
        <v>6</v>
      </c>
      <c r="H35" s="28">
        <f t="shared" si="4"/>
        <v>30</v>
      </c>
      <c r="I35" s="28">
        <f t="shared" si="4"/>
        <v>300</v>
      </c>
      <c r="J35" s="29">
        <f t="shared" si="4"/>
        <v>6</v>
      </c>
      <c r="K35" s="28">
        <f t="shared" si="4"/>
        <v>300</v>
      </c>
      <c r="L35" s="28">
        <f t="shared" si="4"/>
        <v>180</v>
      </c>
      <c r="M35" s="28">
        <f t="shared" si="4"/>
        <v>300</v>
      </c>
      <c r="N35" s="28">
        <f t="shared" si="5"/>
        <v>120</v>
      </c>
      <c r="O35" s="28">
        <f t="shared" si="5"/>
        <v>300</v>
      </c>
      <c r="P35" s="28">
        <f t="shared" si="5"/>
        <v>300</v>
      </c>
      <c r="Q35" s="28">
        <f t="shared" si="5"/>
        <v>6</v>
      </c>
      <c r="R35" s="28">
        <f t="shared" si="5"/>
        <v>300</v>
      </c>
      <c r="S35" s="28">
        <f t="shared" si="5"/>
        <v>300</v>
      </c>
      <c r="T35" s="28">
        <f t="shared" si="5"/>
        <v>300</v>
      </c>
      <c r="U35" s="28">
        <f t="shared" si="5"/>
        <v>0</v>
      </c>
      <c r="V35" s="28">
        <f t="shared" si="5"/>
        <v>0</v>
      </c>
      <c r="W35" s="1">
        <v>0</v>
      </c>
    </row>
    <row r="36" spans="3:23" ht="13.5" customHeight="1">
      <c r="C36" s="26" t="s">
        <v>58</v>
      </c>
      <c r="D36" s="18">
        <f>'[1]PCT continu'!O36</f>
        <v>2.2000000000000002</v>
      </c>
      <c r="E36" s="27">
        <f>'[1]PCT continu'!B36</f>
        <v>31</v>
      </c>
      <c r="F36" s="28">
        <f t="shared" si="4"/>
        <v>300</v>
      </c>
      <c r="G36" s="28">
        <f t="shared" si="4"/>
        <v>3</v>
      </c>
      <c r="H36" s="28">
        <f t="shared" si="4"/>
        <v>15</v>
      </c>
      <c r="I36" s="28">
        <f t="shared" si="4"/>
        <v>150</v>
      </c>
      <c r="J36" s="29">
        <f t="shared" si="4"/>
        <v>3</v>
      </c>
      <c r="K36" s="28">
        <f t="shared" si="4"/>
        <v>150</v>
      </c>
      <c r="L36" s="28">
        <f t="shared" si="4"/>
        <v>90</v>
      </c>
      <c r="M36" s="28">
        <f t="shared" si="4"/>
        <v>150</v>
      </c>
      <c r="N36" s="28">
        <f t="shared" si="5"/>
        <v>40</v>
      </c>
      <c r="O36" s="28">
        <f t="shared" si="5"/>
        <v>100</v>
      </c>
      <c r="P36" s="28">
        <f t="shared" si="5"/>
        <v>100</v>
      </c>
      <c r="Q36" s="28">
        <f t="shared" si="5"/>
        <v>2</v>
      </c>
      <c r="R36" s="28">
        <f t="shared" si="5"/>
        <v>100</v>
      </c>
      <c r="S36" s="28">
        <f t="shared" si="5"/>
        <v>100</v>
      </c>
      <c r="T36" s="28">
        <f t="shared" si="5"/>
        <v>100</v>
      </c>
      <c r="U36" s="28">
        <f t="shared" si="5"/>
        <v>0</v>
      </c>
      <c r="V36" s="28">
        <f t="shared" si="5"/>
        <v>0</v>
      </c>
      <c r="W36" s="1">
        <v>0</v>
      </c>
    </row>
    <row r="37" spans="3:23" ht="13.5" customHeight="1">
      <c r="C37" s="26" t="s">
        <v>59</v>
      </c>
      <c r="D37" s="18">
        <f>'[1]PCT continu'!O37</f>
        <v>8</v>
      </c>
      <c r="E37" s="27">
        <f>'[1]PCT continu'!B37</f>
        <v>32</v>
      </c>
      <c r="F37" s="28">
        <f t="shared" si="4"/>
        <v>800</v>
      </c>
      <c r="G37" s="28">
        <f t="shared" si="4"/>
        <v>8</v>
      </c>
      <c r="H37" s="28">
        <f t="shared" si="4"/>
        <v>40</v>
      </c>
      <c r="I37" s="28">
        <f t="shared" si="4"/>
        <v>400</v>
      </c>
      <c r="J37" s="29">
        <f t="shared" si="4"/>
        <v>8</v>
      </c>
      <c r="K37" s="28">
        <f t="shared" si="4"/>
        <v>400</v>
      </c>
      <c r="L37" s="28">
        <f t="shared" si="4"/>
        <v>240</v>
      </c>
      <c r="M37" s="28">
        <f t="shared" si="4"/>
        <v>400</v>
      </c>
      <c r="N37" s="28">
        <f t="shared" si="5"/>
        <v>160</v>
      </c>
      <c r="O37" s="28">
        <f t="shared" si="5"/>
        <v>400</v>
      </c>
      <c r="P37" s="28">
        <f t="shared" si="5"/>
        <v>400</v>
      </c>
      <c r="Q37" s="28">
        <f t="shared" si="5"/>
        <v>8</v>
      </c>
      <c r="R37" s="28">
        <f t="shared" si="5"/>
        <v>400</v>
      </c>
      <c r="S37" s="28">
        <f t="shared" si="5"/>
        <v>400</v>
      </c>
      <c r="T37" s="28">
        <f t="shared" si="5"/>
        <v>400</v>
      </c>
      <c r="U37" s="28">
        <f t="shared" si="5"/>
        <v>0</v>
      </c>
      <c r="V37" s="28">
        <f t="shared" si="5"/>
        <v>0</v>
      </c>
      <c r="W37" s="1">
        <v>0</v>
      </c>
    </row>
    <row r="38" spans="3:23" ht="13.5" customHeight="1">
      <c r="C38" s="26" t="s">
        <v>60</v>
      </c>
      <c r="D38" s="18">
        <f>'[1]PCT continu'!O38</f>
        <v>5.2</v>
      </c>
      <c r="E38" s="27">
        <f>'[1]PCT continu'!B38</f>
        <v>33</v>
      </c>
      <c r="F38" s="28">
        <f t="shared" ref="F38:M41" si="6">(ROUNDUP($D38,0)*F$4)+F79</f>
        <v>600</v>
      </c>
      <c r="G38" s="28">
        <f t="shared" si="6"/>
        <v>6</v>
      </c>
      <c r="H38" s="28">
        <f t="shared" si="6"/>
        <v>30</v>
      </c>
      <c r="I38" s="28">
        <f t="shared" si="6"/>
        <v>300</v>
      </c>
      <c r="J38" s="29">
        <f t="shared" si="6"/>
        <v>6</v>
      </c>
      <c r="K38" s="28">
        <f t="shared" si="6"/>
        <v>300</v>
      </c>
      <c r="L38" s="28">
        <f t="shared" si="6"/>
        <v>180</v>
      </c>
      <c r="M38" s="28">
        <f t="shared" si="6"/>
        <v>300</v>
      </c>
      <c r="N38" s="28">
        <f t="shared" ref="N38:V41" si="7">(ROUNDDOWN($D38,0)*N$4)+N79</f>
        <v>100</v>
      </c>
      <c r="O38" s="28">
        <f t="shared" si="7"/>
        <v>250</v>
      </c>
      <c r="P38" s="28">
        <f t="shared" si="7"/>
        <v>250</v>
      </c>
      <c r="Q38" s="28">
        <f t="shared" si="7"/>
        <v>5</v>
      </c>
      <c r="R38" s="28">
        <f t="shared" si="7"/>
        <v>250</v>
      </c>
      <c r="S38" s="28">
        <f t="shared" si="7"/>
        <v>250</v>
      </c>
      <c r="T38" s="28">
        <f t="shared" si="7"/>
        <v>250</v>
      </c>
      <c r="U38" s="28">
        <f t="shared" si="7"/>
        <v>0</v>
      </c>
      <c r="V38" s="28">
        <f t="shared" si="7"/>
        <v>0</v>
      </c>
      <c r="W38" s="1">
        <v>0</v>
      </c>
    </row>
    <row r="39" spans="3:23" ht="13.5" customHeight="1">
      <c r="C39" s="26" t="s">
        <v>61</v>
      </c>
      <c r="D39" s="18">
        <f>'[1]PCT continu'!O39</f>
        <v>4</v>
      </c>
      <c r="E39" s="27">
        <f>'[1]PCT continu'!B39</f>
        <v>34</v>
      </c>
      <c r="F39" s="28">
        <f t="shared" si="6"/>
        <v>400</v>
      </c>
      <c r="G39" s="28">
        <f t="shared" si="6"/>
        <v>4</v>
      </c>
      <c r="H39" s="28">
        <f t="shared" si="6"/>
        <v>20</v>
      </c>
      <c r="I39" s="28">
        <f t="shared" si="6"/>
        <v>200</v>
      </c>
      <c r="J39" s="29">
        <f t="shared" si="6"/>
        <v>4</v>
      </c>
      <c r="K39" s="28">
        <f t="shared" si="6"/>
        <v>200</v>
      </c>
      <c r="L39" s="28">
        <f t="shared" si="6"/>
        <v>120</v>
      </c>
      <c r="M39" s="28">
        <f t="shared" si="6"/>
        <v>200</v>
      </c>
      <c r="N39" s="28">
        <f t="shared" si="7"/>
        <v>80</v>
      </c>
      <c r="O39" s="28">
        <f t="shared" si="7"/>
        <v>200</v>
      </c>
      <c r="P39" s="28">
        <f t="shared" si="7"/>
        <v>200</v>
      </c>
      <c r="Q39" s="28">
        <f t="shared" si="7"/>
        <v>5</v>
      </c>
      <c r="R39" s="28">
        <f t="shared" si="7"/>
        <v>250</v>
      </c>
      <c r="S39" s="28">
        <f t="shared" si="7"/>
        <v>250</v>
      </c>
      <c r="T39" s="28">
        <f t="shared" si="7"/>
        <v>200</v>
      </c>
      <c r="U39" s="28">
        <f t="shared" si="7"/>
        <v>0</v>
      </c>
      <c r="V39" s="28">
        <f t="shared" si="7"/>
        <v>0</v>
      </c>
      <c r="W39" s="1">
        <v>1</v>
      </c>
    </row>
    <row r="40" spans="3:23" ht="13.5" customHeight="1">
      <c r="C40" s="26" t="s">
        <v>62</v>
      </c>
      <c r="D40" s="18">
        <f>'[1]PCT continu'!O40</f>
        <v>5.6</v>
      </c>
      <c r="E40" s="27">
        <f>'[1]PCT continu'!B40</f>
        <v>35</v>
      </c>
      <c r="F40" s="28">
        <f t="shared" si="6"/>
        <v>600</v>
      </c>
      <c r="G40" s="28">
        <f t="shared" si="6"/>
        <v>6</v>
      </c>
      <c r="H40" s="28">
        <f t="shared" si="6"/>
        <v>30</v>
      </c>
      <c r="I40" s="28">
        <f t="shared" si="6"/>
        <v>300</v>
      </c>
      <c r="J40" s="29">
        <f t="shared" si="6"/>
        <v>6</v>
      </c>
      <c r="K40" s="28">
        <f t="shared" si="6"/>
        <v>300</v>
      </c>
      <c r="L40" s="28">
        <f t="shared" si="6"/>
        <v>180</v>
      </c>
      <c r="M40" s="28">
        <f t="shared" si="6"/>
        <v>300</v>
      </c>
      <c r="N40" s="28">
        <f t="shared" si="7"/>
        <v>100</v>
      </c>
      <c r="O40" s="28">
        <f t="shared" si="7"/>
        <v>250</v>
      </c>
      <c r="P40" s="28">
        <f t="shared" si="7"/>
        <v>250</v>
      </c>
      <c r="Q40" s="28">
        <f t="shared" si="7"/>
        <v>5</v>
      </c>
      <c r="R40" s="28">
        <f t="shared" si="7"/>
        <v>250</v>
      </c>
      <c r="S40" s="28">
        <f t="shared" si="7"/>
        <v>250</v>
      </c>
      <c r="T40" s="28">
        <f t="shared" si="7"/>
        <v>250</v>
      </c>
      <c r="U40" s="28">
        <f t="shared" si="7"/>
        <v>0</v>
      </c>
      <c r="V40" s="28">
        <f t="shared" si="7"/>
        <v>0</v>
      </c>
      <c r="W40" s="1">
        <v>0</v>
      </c>
    </row>
    <row r="41" spans="3:23" ht="13.5" customHeight="1">
      <c r="C41" s="26" t="s">
        <v>63</v>
      </c>
      <c r="D41" s="18">
        <f>'[1]PCT continu'!O41</f>
        <v>4.5</v>
      </c>
      <c r="E41" s="27">
        <f>'[1]PCT continu'!B41</f>
        <v>36</v>
      </c>
      <c r="F41" s="28">
        <f t="shared" si="6"/>
        <v>500</v>
      </c>
      <c r="G41" s="28">
        <f t="shared" si="6"/>
        <v>5</v>
      </c>
      <c r="H41" s="28">
        <f t="shared" si="6"/>
        <v>25</v>
      </c>
      <c r="I41" s="28">
        <f t="shared" si="6"/>
        <v>250</v>
      </c>
      <c r="J41" s="29">
        <f t="shared" si="6"/>
        <v>5</v>
      </c>
      <c r="K41" s="28">
        <f t="shared" si="6"/>
        <v>250</v>
      </c>
      <c r="L41" s="28">
        <f t="shared" si="6"/>
        <v>150</v>
      </c>
      <c r="M41" s="28">
        <f t="shared" si="6"/>
        <v>250</v>
      </c>
      <c r="N41" s="28">
        <f t="shared" si="7"/>
        <v>80</v>
      </c>
      <c r="O41" s="28">
        <f t="shared" si="7"/>
        <v>200</v>
      </c>
      <c r="P41" s="28">
        <f t="shared" si="7"/>
        <v>200</v>
      </c>
      <c r="Q41" s="28">
        <f t="shared" si="7"/>
        <v>5</v>
      </c>
      <c r="R41" s="28">
        <f t="shared" si="7"/>
        <v>250</v>
      </c>
      <c r="S41" s="28">
        <f t="shared" si="7"/>
        <v>250</v>
      </c>
      <c r="T41" s="28">
        <f t="shared" si="7"/>
        <v>200</v>
      </c>
      <c r="U41" s="28">
        <f t="shared" si="7"/>
        <v>0</v>
      </c>
      <c r="V41" s="28">
        <f t="shared" si="7"/>
        <v>0</v>
      </c>
      <c r="W41" s="1">
        <v>1</v>
      </c>
    </row>
    <row r="42" spans="3:23">
      <c r="F42" s="48" t="s">
        <v>64</v>
      </c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</row>
    <row r="43" spans="3:23">
      <c r="F43" s="4" t="s">
        <v>1</v>
      </c>
      <c r="G43" s="4"/>
      <c r="H43" s="5" t="s">
        <v>2</v>
      </c>
      <c r="I43" s="5"/>
      <c r="J43" s="5"/>
      <c r="K43" s="5"/>
      <c r="L43" s="5"/>
      <c r="M43" s="5"/>
      <c r="N43" s="49" t="s">
        <v>3</v>
      </c>
      <c r="O43" s="49"/>
      <c r="P43" s="49"/>
      <c r="Q43" s="49"/>
      <c r="R43" s="49"/>
      <c r="S43" s="49"/>
      <c r="T43" s="49"/>
    </row>
    <row r="44" spans="3:23">
      <c r="C44" s="10" t="s">
        <v>4</v>
      </c>
      <c r="D44" s="11" t="s">
        <v>5</v>
      </c>
      <c r="E44" s="12" t="s">
        <v>6</v>
      </c>
      <c r="F44" s="11" t="s">
        <v>7</v>
      </c>
      <c r="G44" s="11" t="s">
        <v>8</v>
      </c>
      <c r="H44" s="11" t="s">
        <v>9</v>
      </c>
      <c r="I44" s="11" t="s">
        <v>10</v>
      </c>
      <c r="J44" s="11" t="s">
        <v>11</v>
      </c>
      <c r="K44" s="11" t="s">
        <v>12</v>
      </c>
      <c r="L44" s="11" t="s">
        <v>13</v>
      </c>
      <c r="M44" s="11" t="s">
        <v>14</v>
      </c>
      <c r="N44" s="11" t="s">
        <v>15</v>
      </c>
      <c r="O44" s="11" t="s">
        <v>65</v>
      </c>
      <c r="P44" s="11" t="s">
        <v>17</v>
      </c>
      <c r="Q44" s="11" t="s">
        <v>18</v>
      </c>
      <c r="R44" s="11" t="s">
        <v>14</v>
      </c>
      <c r="S44" s="11" t="s">
        <v>12</v>
      </c>
      <c r="T44" s="11" t="s">
        <v>10</v>
      </c>
    </row>
    <row r="45" spans="3:23">
      <c r="C45" s="10"/>
      <c r="D45" s="11">
        <v>1</v>
      </c>
      <c r="E45" s="12"/>
      <c r="F45" s="11">
        <v>100</v>
      </c>
      <c r="G45" s="11">
        <v>1</v>
      </c>
      <c r="H45" s="11">
        <v>5</v>
      </c>
      <c r="I45" s="11">
        <v>50</v>
      </c>
      <c r="J45" s="11">
        <f>[1]achats!F$18/100</f>
        <v>1</v>
      </c>
      <c r="K45" s="11">
        <v>50</v>
      </c>
      <c r="L45" s="16">
        <f>[1]achats!F$20</f>
        <v>30</v>
      </c>
      <c r="M45" s="16">
        <f>[1]achats!F$12</f>
        <v>50</v>
      </c>
      <c r="N45" s="11">
        <v>20</v>
      </c>
      <c r="O45" s="11">
        <v>100</v>
      </c>
      <c r="P45" s="11">
        <v>50</v>
      </c>
      <c r="Q45" s="11">
        <v>1</v>
      </c>
      <c r="R45" s="18">
        <v>50</v>
      </c>
      <c r="S45" s="18">
        <v>50</v>
      </c>
      <c r="T45" s="18">
        <v>50</v>
      </c>
    </row>
    <row r="46" spans="3:23">
      <c r="C46" s="19" t="s">
        <v>20</v>
      </c>
      <c r="F46" s="50">
        <f t="shared" ref="F46:T46" si="8">SUM(F47:F82)</f>
        <v>-100</v>
      </c>
      <c r="G46" s="50">
        <f t="shared" si="8"/>
        <v>-1</v>
      </c>
      <c r="H46" s="50">
        <f t="shared" si="8"/>
        <v>-5</v>
      </c>
      <c r="I46" s="50">
        <f t="shared" si="8"/>
        <v>-50</v>
      </c>
      <c r="J46" s="51">
        <f t="shared" si="8"/>
        <v>-1</v>
      </c>
      <c r="K46" s="50">
        <f t="shared" si="8"/>
        <v>-50</v>
      </c>
      <c r="L46" s="50">
        <f t="shared" si="8"/>
        <v>-30</v>
      </c>
      <c r="M46" s="50">
        <f t="shared" si="8"/>
        <v>-50</v>
      </c>
      <c r="N46" s="50">
        <f t="shared" si="8"/>
        <v>20</v>
      </c>
      <c r="O46" s="50">
        <f t="shared" si="8"/>
        <v>100</v>
      </c>
      <c r="P46" s="50">
        <f t="shared" si="8"/>
        <v>50</v>
      </c>
      <c r="Q46" s="51">
        <f t="shared" si="8"/>
        <v>10</v>
      </c>
      <c r="R46" s="50">
        <f t="shared" si="8"/>
        <v>200</v>
      </c>
      <c r="S46" s="50">
        <f t="shared" si="8"/>
        <v>450</v>
      </c>
      <c r="T46" s="50">
        <f t="shared" si="8"/>
        <v>100</v>
      </c>
    </row>
    <row r="47" spans="3:23" ht="12.75" customHeight="1">
      <c r="C47" s="26" t="str">
        <f>C6</f>
        <v>US/Mexico Border to Mt Laguna</v>
      </c>
      <c r="D47" s="24">
        <f>D6</f>
        <v>2.4</v>
      </c>
      <c r="E47" s="12">
        <v>1</v>
      </c>
      <c r="F47" s="18">
        <v>0</v>
      </c>
      <c r="G47" s="18">
        <v>0</v>
      </c>
      <c r="H47" s="18">
        <v>0</v>
      </c>
      <c r="I47" s="18">
        <v>0</v>
      </c>
      <c r="J47" s="25">
        <v>0</v>
      </c>
      <c r="K47" s="18">
        <v>0</v>
      </c>
      <c r="L47" s="18">
        <v>0</v>
      </c>
      <c r="M47" s="18">
        <v>0</v>
      </c>
      <c r="N47" s="18">
        <v>0</v>
      </c>
      <c r="O47" s="18">
        <v>0</v>
      </c>
      <c r="P47" s="18">
        <v>0</v>
      </c>
      <c r="Q47" s="25">
        <v>0</v>
      </c>
      <c r="R47" s="18">
        <v>0</v>
      </c>
      <c r="S47" s="18">
        <v>0</v>
      </c>
      <c r="T47" s="18">
        <v>0</v>
      </c>
      <c r="U47" s="18">
        <v>0</v>
      </c>
      <c r="V47" s="18">
        <v>0</v>
      </c>
      <c r="W47" s="1">
        <f>W6</f>
        <v>0</v>
      </c>
    </row>
    <row r="48" spans="3:23" ht="12.75" customHeight="1">
      <c r="C48" s="26" t="str">
        <f t="shared" ref="C48:D63" si="9">C7</f>
        <v>Mt Laguna to Warner Springs</v>
      </c>
      <c r="D48" s="18">
        <f>D7</f>
        <v>3.5</v>
      </c>
      <c r="E48" s="12">
        <v>2</v>
      </c>
      <c r="F48" s="18">
        <v>0</v>
      </c>
      <c r="G48" s="18">
        <v>0</v>
      </c>
      <c r="H48" s="18">
        <v>0</v>
      </c>
      <c r="I48" s="18">
        <v>0</v>
      </c>
      <c r="J48" s="25">
        <v>0</v>
      </c>
      <c r="K48" s="18">
        <v>0</v>
      </c>
      <c r="L48" s="18">
        <v>0</v>
      </c>
      <c r="M48" s="18">
        <v>0</v>
      </c>
      <c r="N48" s="18">
        <v>0</v>
      </c>
      <c r="O48" s="18">
        <v>0</v>
      </c>
      <c r="P48" s="18">
        <v>0</v>
      </c>
      <c r="Q48" s="25">
        <v>0</v>
      </c>
      <c r="R48" s="18">
        <v>0</v>
      </c>
      <c r="S48" s="18">
        <v>0</v>
      </c>
      <c r="T48" s="18">
        <v>0</v>
      </c>
      <c r="U48" s="18">
        <v>0</v>
      </c>
      <c r="V48" s="18">
        <v>0</v>
      </c>
      <c r="W48" s="1">
        <f t="shared" ref="W48:W82" si="10">W7</f>
        <v>0</v>
      </c>
    </row>
    <row r="49" spans="3:23" ht="12.75" customHeight="1">
      <c r="C49" s="26" t="str">
        <f t="shared" si="9"/>
        <v>Warner Springs to Paradise Corner Café</v>
      </c>
      <c r="D49" s="18">
        <f t="shared" si="9"/>
        <v>2.4</v>
      </c>
      <c r="E49" s="12">
        <v>3</v>
      </c>
      <c r="F49" s="18">
        <v>0</v>
      </c>
      <c r="G49" s="18">
        <v>0</v>
      </c>
      <c r="H49" s="18">
        <v>0</v>
      </c>
      <c r="I49" s="18">
        <v>0</v>
      </c>
      <c r="J49" s="25">
        <v>0</v>
      </c>
      <c r="K49" s="18">
        <v>0</v>
      </c>
      <c r="L49" s="18">
        <v>0</v>
      </c>
      <c r="M49" s="18">
        <v>0</v>
      </c>
      <c r="N49" s="18">
        <v>0</v>
      </c>
      <c r="O49" s="18">
        <v>0</v>
      </c>
      <c r="P49" s="18">
        <v>0</v>
      </c>
      <c r="Q49" s="25">
        <v>1</v>
      </c>
      <c r="R49" s="18">
        <f>R45</f>
        <v>50</v>
      </c>
      <c r="S49" s="18">
        <f t="shared" ref="S49:T49" si="11">S45</f>
        <v>50</v>
      </c>
      <c r="T49" s="18">
        <f t="shared" si="11"/>
        <v>50</v>
      </c>
      <c r="U49" s="18">
        <v>0</v>
      </c>
      <c r="V49" s="18">
        <v>0</v>
      </c>
      <c r="W49" s="1">
        <f t="shared" si="10"/>
        <v>1</v>
      </c>
    </row>
    <row r="50" spans="3:23" ht="12.75" customHeight="1">
      <c r="C50" s="26" t="str">
        <f t="shared" si="9"/>
        <v>Paradise Corner Café to Idyllwild (CLOSURE)</v>
      </c>
      <c r="D50" s="18">
        <f t="shared" si="9"/>
        <v>0.9</v>
      </c>
      <c r="E50" s="12">
        <v>4</v>
      </c>
      <c r="F50" s="18">
        <f>-F45</f>
        <v>-100</v>
      </c>
      <c r="G50" s="18">
        <f t="shared" ref="G50:M50" si="12">-G45</f>
        <v>-1</v>
      </c>
      <c r="H50" s="18">
        <f t="shared" si="12"/>
        <v>-5</v>
      </c>
      <c r="I50" s="18">
        <f t="shared" si="12"/>
        <v>-50</v>
      </c>
      <c r="J50" s="18">
        <f t="shared" si="12"/>
        <v>-1</v>
      </c>
      <c r="K50" s="18">
        <f t="shared" si="12"/>
        <v>-50</v>
      </c>
      <c r="L50" s="18">
        <f t="shared" si="12"/>
        <v>-30</v>
      </c>
      <c r="M50" s="18">
        <f t="shared" si="12"/>
        <v>-50</v>
      </c>
      <c r="N50" s="18">
        <v>0</v>
      </c>
      <c r="O50" s="18">
        <v>0</v>
      </c>
      <c r="P50" s="18">
        <v>0</v>
      </c>
      <c r="Q50" s="25">
        <v>0</v>
      </c>
      <c r="R50" s="18">
        <v>0</v>
      </c>
      <c r="S50" s="18">
        <v>0</v>
      </c>
      <c r="T50" s="18">
        <v>0</v>
      </c>
      <c r="U50" s="18">
        <v>0</v>
      </c>
      <c r="V50" s="18">
        <v>0</v>
      </c>
      <c r="W50" s="1">
        <f t="shared" si="10"/>
        <v>1</v>
      </c>
    </row>
    <row r="51" spans="3:23" ht="12.75" customHeight="1">
      <c r="C51" s="26" t="str">
        <f t="shared" si="9"/>
        <v xml:space="preserve"> Idyllwild to Ziggy and the Bear</v>
      </c>
      <c r="D51" s="18">
        <f t="shared" si="9"/>
        <v>1.9</v>
      </c>
      <c r="E51" s="12">
        <v>5</v>
      </c>
      <c r="F51" s="18">
        <v>0</v>
      </c>
      <c r="G51" s="18">
        <v>0</v>
      </c>
      <c r="H51" s="18">
        <v>0</v>
      </c>
      <c r="I51" s="18">
        <v>0</v>
      </c>
      <c r="J51" s="25">
        <v>0</v>
      </c>
      <c r="K51" s="18">
        <v>0</v>
      </c>
      <c r="L51" s="18">
        <v>0</v>
      </c>
      <c r="M51" s="18">
        <v>0</v>
      </c>
      <c r="N51" s="18">
        <v>0</v>
      </c>
      <c r="O51" s="18">
        <v>0</v>
      </c>
      <c r="P51" s="18">
        <v>0</v>
      </c>
      <c r="Q51" s="25">
        <v>0</v>
      </c>
      <c r="R51" s="18">
        <v>0</v>
      </c>
      <c r="S51" s="18">
        <v>0</v>
      </c>
      <c r="T51" s="18">
        <v>0</v>
      </c>
      <c r="U51" s="18">
        <v>0</v>
      </c>
      <c r="V51" s="18">
        <v>0</v>
      </c>
      <c r="W51" s="1">
        <f t="shared" si="10"/>
        <v>0</v>
      </c>
    </row>
    <row r="52" spans="3:23" ht="12.75" customHeight="1">
      <c r="C52" s="26" t="str">
        <f t="shared" si="9"/>
        <v xml:space="preserve">Ziggy and the Bear to Big Bear City </v>
      </c>
      <c r="D52" s="18">
        <f t="shared" si="9"/>
        <v>0.9</v>
      </c>
      <c r="E52" s="12">
        <v>6</v>
      </c>
      <c r="F52" s="18">
        <v>0</v>
      </c>
      <c r="G52" s="18">
        <v>0</v>
      </c>
      <c r="H52" s="18">
        <v>0</v>
      </c>
      <c r="I52" s="18">
        <v>0</v>
      </c>
      <c r="J52" s="25">
        <v>0</v>
      </c>
      <c r="K52" s="18">
        <v>0</v>
      </c>
      <c r="L52" s="18">
        <v>0</v>
      </c>
      <c r="M52" s="18">
        <v>0</v>
      </c>
      <c r="N52" s="18">
        <v>0</v>
      </c>
      <c r="O52" s="18">
        <v>0</v>
      </c>
      <c r="P52" s="18">
        <v>0</v>
      </c>
      <c r="Q52" s="25">
        <v>0</v>
      </c>
      <c r="R52" s="18">
        <v>0</v>
      </c>
      <c r="S52" s="18">
        <v>0</v>
      </c>
      <c r="T52" s="18">
        <v>0</v>
      </c>
      <c r="U52" s="18">
        <v>0</v>
      </c>
      <c r="V52" s="18">
        <v>0</v>
      </c>
      <c r="W52" s="1">
        <f t="shared" si="10"/>
        <v>0</v>
      </c>
    </row>
    <row r="53" spans="3:23" ht="12.75" customHeight="1">
      <c r="C53" s="26" t="str">
        <f t="shared" si="9"/>
        <v>Bear to Big Bear to Wrightwood</v>
      </c>
      <c r="D53" s="18">
        <f t="shared" si="9"/>
        <v>4.9000000000000004</v>
      </c>
      <c r="E53" s="12">
        <v>7</v>
      </c>
      <c r="F53" s="18">
        <v>0</v>
      </c>
      <c r="G53" s="18">
        <v>0</v>
      </c>
      <c r="H53" s="18">
        <v>0</v>
      </c>
      <c r="I53" s="18">
        <v>0</v>
      </c>
      <c r="J53" s="25">
        <v>0</v>
      </c>
      <c r="K53" s="18">
        <v>0</v>
      </c>
      <c r="L53" s="18">
        <v>0</v>
      </c>
      <c r="M53" s="18">
        <v>0</v>
      </c>
      <c r="N53" s="18">
        <v>0</v>
      </c>
      <c r="O53" s="18">
        <v>0</v>
      </c>
      <c r="P53" s="18">
        <v>0</v>
      </c>
      <c r="Q53" s="25">
        <v>0</v>
      </c>
      <c r="R53" s="18">
        <v>0</v>
      </c>
      <c r="S53" s="18">
        <v>0</v>
      </c>
      <c r="T53" s="18">
        <v>0</v>
      </c>
      <c r="U53" s="18">
        <v>0</v>
      </c>
      <c r="V53" s="18">
        <v>0</v>
      </c>
      <c r="W53" s="1">
        <f t="shared" si="10"/>
        <v>0</v>
      </c>
    </row>
    <row r="54" spans="3:23" ht="12.75" customHeight="1">
      <c r="C54" s="26" t="str">
        <f t="shared" si="9"/>
        <v>Wrightwood to Agua Dulce</v>
      </c>
      <c r="D54" s="18">
        <f t="shared" si="9"/>
        <v>4.9000000000000004</v>
      </c>
      <c r="E54" s="12">
        <v>8</v>
      </c>
      <c r="F54" s="18">
        <v>0</v>
      </c>
      <c r="G54" s="18">
        <v>0</v>
      </c>
      <c r="H54" s="18">
        <v>0</v>
      </c>
      <c r="I54" s="18">
        <v>0</v>
      </c>
      <c r="J54" s="25">
        <v>0</v>
      </c>
      <c r="K54" s="18">
        <v>0</v>
      </c>
      <c r="L54" s="18">
        <v>0</v>
      </c>
      <c r="M54" s="18">
        <v>0</v>
      </c>
      <c r="N54" s="18">
        <v>0</v>
      </c>
      <c r="O54" s="18">
        <v>0</v>
      </c>
      <c r="P54" s="18">
        <v>0</v>
      </c>
      <c r="Q54" s="25">
        <v>0</v>
      </c>
      <c r="R54" s="18">
        <v>0</v>
      </c>
      <c r="S54" s="18">
        <v>0</v>
      </c>
      <c r="T54" s="18">
        <v>0</v>
      </c>
      <c r="U54" s="18">
        <v>0</v>
      </c>
      <c r="V54" s="18">
        <v>0</v>
      </c>
      <c r="W54" s="1">
        <f t="shared" si="10"/>
        <v>0</v>
      </c>
    </row>
    <row r="55" spans="3:23" ht="12.75" customHeight="1">
      <c r="C55" s="26" t="str">
        <f t="shared" si="9"/>
        <v xml:space="preserve"> Agua Dulce to Tehachapi DETOUR</v>
      </c>
      <c r="D55" s="18">
        <f t="shared" si="9"/>
        <v>5.6</v>
      </c>
      <c r="E55" s="12">
        <v>9</v>
      </c>
      <c r="F55" s="18">
        <v>0</v>
      </c>
      <c r="G55" s="18">
        <v>0</v>
      </c>
      <c r="H55" s="18">
        <v>0</v>
      </c>
      <c r="I55" s="18">
        <v>0</v>
      </c>
      <c r="J55" s="25">
        <v>0</v>
      </c>
      <c r="K55" s="18">
        <v>0</v>
      </c>
      <c r="L55" s="18">
        <v>0</v>
      </c>
      <c r="M55" s="18">
        <v>0</v>
      </c>
      <c r="N55" s="18">
        <v>0</v>
      </c>
      <c r="O55" s="18">
        <v>0</v>
      </c>
      <c r="P55" s="18">
        <v>0</v>
      </c>
      <c r="Q55" s="25">
        <v>0</v>
      </c>
      <c r="R55" s="18">
        <v>0</v>
      </c>
      <c r="S55" s="18">
        <v>0</v>
      </c>
      <c r="T55" s="18">
        <v>0</v>
      </c>
      <c r="U55" s="18">
        <v>0</v>
      </c>
      <c r="V55" s="18">
        <v>0</v>
      </c>
      <c r="W55" s="1">
        <f t="shared" si="10"/>
        <v>0</v>
      </c>
    </row>
    <row r="56" spans="3:23" ht="12.75" customHeight="1">
      <c r="C56" s="26" t="str">
        <f t="shared" si="9"/>
        <v>Tehachapi to Lake Isabella</v>
      </c>
      <c r="D56" s="18">
        <f t="shared" si="9"/>
        <v>4.9000000000000004</v>
      </c>
      <c r="E56" s="12">
        <v>10</v>
      </c>
      <c r="F56" s="18">
        <v>0</v>
      </c>
      <c r="G56" s="18">
        <v>0</v>
      </c>
      <c r="H56" s="18">
        <v>0</v>
      </c>
      <c r="I56" s="18">
        <v>0</v>
      </c>
      <c r="J56" s="25">
        <v>0</v>
      </c>
      <c r="K56" s="18">
        <v>0</v>
      </c>
      <c r="L56" s="18">
        <v>0</v>
      </c>
      <c r="M56" s="18">
        <v>0</v>
      </c>
      <c r="N56" s="18">
        <v>0</v>
      </c>
      <c r="O56" s="18">
        <v>0</v>
      </c>
      <c r="P56" s="18">
        <v>0</v>
      </c>
      <c r="Q56" s="25">
        <v>1</v>
      </c>
      <c r="R56" s="18">
        <v>0</v>
      </c>
      <c r="S56" s="18">
        <f>S45</f>
        <v>50</v>
      </c>
      <c r="T56" s="18">
        <v>0</v>
      </c>
      <c r="U56" s="18">
        <v>0</v>
      </c>
      <c r="V56" s="18">
        <v>0</v>
      </c>
      <c r="W56" s="1">
        <f t="shared" si="10"/>
        <v>1</v>
      </c>
    </row>
    <row r="57" spans="3:23" ht="12.75" customHeight="1">
      <c r="C57" s="26" t="str">
        <f t="shared" si="9"/>
        <v>Lake Isabella to Kennedy Meadows Store</v>
      </c>
      <c r="D57" s="18">
        <f t="shared" si="9"/>
        <v>2.8</v>
      </c>
      <c r="E57" s="12">
        <v>11</v>
      </c>
      <c r="F57" s="18">
        <v>0</v>
      </c>
      <c r="G57" s="18">
        <v>0</v>
      </c>
      <c r="H57" s="18">
        <v>0</v>
      </c>
      <c r="I57" s="18">
        <v>0</v>
      </c>
      <c r="J57" s="25">
        <v>0</v>
      </c>
      <c r="K57" s="18">
        <v>0</v>
      </c>
      <c r="L57" s="18">
        <v>0</v>
      </c>
      <c r="M57" s="18">
        <v>0</v>
      </c>
      <c r="N57" s="18">
        <v>0</v>
      </c>
      <c r="O57" s="18">
        <v>0</v>
      </c>
      <c r="P57" s="18">
        <v>0</v>
      </c>
      <c r="Q57" s="25">
        <v>0</v>
      </c>
      <c r="R57" s="18">
        <v>0</v>
      </c>
      <c r="S57" s="18">
        <v>0</v>
      </c>
      <c r="T57" s="18">
        <v>0</v>
      </c>
      <c r="U57" s="18">
        <v>0</v>
      </c>
      <c r="V57" s="18">
        <v>0</v>
      </c>
      <c r="W57" s="1">
        <f t="shared" si="10"/>
        <v>0</v>
      </c>
    </row>
    <row r="58" spans="3:23" ht="12.75" customHeight="1">
      <c r="C58" s="26" t="str">
        <f t="shared" si="9"/>
        <v xml:space="preserve"> Kennedy Meadows to Lone Pine</v>
      </c>
      <c r="D58" s="18">
        <f t="shared" si="9"/>
        <v>4.5</v>
      </c>
      <c r="E58" s="12">
        <v>12</v>
      </c>
      <c r="F58" s="18">
        <v>0</v>
      </c>
      <c r="G58" s="18">
        <v>0</v>
      </c>
      <c r="H58" s="18">
        <v>0</v>
      </c>
      <c r="I58" s="18">
        <v>0</v>
      </c>
      <c r="J58" s="25">
        <v>0</v>
      </c>
      <c r="K58" s="18">
        <v>0</v>
      </c>
      <c r="L58" s="18">
        <v>0</v>
      </c>
      <c r="M58" s="18">
        <v>0</v>
      </c>
      <c r="N58" s="18">
        <v>0</v>
      </c>
      <c r="O58" s="18">
        <v>0</v>
      </c>
      <c r="P58" s="18">
        <v>0</v>
      </c>
      <c r="Q58" s="25">
        <v>2</v>
      </c>
      <c r="R58" s="18">
        <v>0</v>
      </c>
      <c r="S58" s="18">
        <f>S45*2</f>
        <v>100</v>
      </c>
      <c r="T58" s="18">
        <v>0</v>
      </c>
      <c r="U58" s="18">
        <v>0</v>
      </c>
      <c r="V58" s="18">
        <v>0</v>
      </c>
      <c r="W58" s="1">
        <f t="shared" si="10"/>
        <v>1</v>
      </c>
    </row>
    <row r="59" spans="3:23" ht="12.75" customHeight="1">
      <c r="C59" s="26" t="str">
        <f t="shared" si="9"/>
        <v xml:space="preserve">Lone Pine to Independence </v>
      </c>
      <c r="D59" s="18">
        <f t="shared" si="9"/>
        <v>4.7</v>
      </c>
      <c r="E59" s="12">
        <v>13</v>
      </c>
      <c r="F59" s="18">
        <v>0</v>
      </c>
      <c r="G59" s="18">
        <v>0</v>
      </c>
      <c r="H59" s="18">
        <v>0</v>
      </c>
      <c r="I59" s="18">
        <v>0</v>
      </c>
      <c r="J59" s="25">
        <v>0</v>
      </c>
      <c r="K59" s="18">
        <v>0</v>
      </c>
      <c r="L59" s="18">
        <v>0</v>
      </c>
      <c r="M59" s="18">
        <v>0</v>
      </c>
      <c r="N59" s="18">
        <v>0</v>
      </c>
      <c r="O59" s="18">
        <v>0</v>
      </c>
      <c r="P59" s="18">
        <v>0</v>
      </c>
      <c r="Q59" s="25">
        <v>0</v>
      </c>
      <c r="R59" s="18">
        <v>0</v>
      </c>
      <c r="S59" s="18">
        <v>0</v>
      </c>
      <c r="T59" s="18">
        <v>0</v>
      </c>
      <c r="U59" s="18">
        <v>0</v>
      </c>
      <c r="V59" s="18">
        <v>0</v>
      </c>
      <c r="W59" s="1">
        <f t="shared" si="10"/>
        <v>1</v>
      </c>
    </row>
    <row r="60" spans="3:23" ht="12.75" customHeight="1">
      <c r="C60" s="26" t="str">
        <f t="shared" si="9"/>
        <v xml:space="preserve"> Independence  to Vermillion Valley Resort</v>
      </c>
      <c r="D60" s="18">
        <f t="shared" si="9"/>
        <v>8.3000000000000007</v>
      </c>
      <c r="E60" s="12">
        <v>14</v>
      </c>
      <c r="F60" s="18">
        <v>0</v>
      </c>
      <c r="G60" s="18">
        <v>0</v>
      </c>
      <c r="H60" s="18">
        <v>0</v>
      </c>
      <c r="I60" s="18">
        <v>0</v>
      </c>
      <c r="J60" s="25">
        <v>0</v>
      </c>
      <c r="K60" s="18">
        <v>0</v>
      </c>
      <c r="L60" s="18">
        <v>0</v>
      </c>
      <c r="M60" s="18">
        <v>0</v>
      </c>
      <c r="N60" s="18">
        <v>0</v>
      </c>
      <c r="O60" s="18">
        <v>0</v>
      </c>
      <c r="P60" s="18">
        <v>0</v>
      </c>
      <c r="Q60" s="25">
        <v>1</v>
      </c>
      <c r="R60" s="18">
        <v>0</v>
      </c>
      <c r="S60" s="18">
        <v>0</v>
      </c>
      <c r="T60" s="18">
        <v>0</v>
      </c>
      <c r="U60" s="18">
        <v>0</v>
      </c>
      <c r="V60" s="18">
        <v>0</v>
      </c>
      <c r="W60" s="1">
        <f t="shared" si="10"/>
        <v>0</v>
      </c>
    </row>
    <row r="61" spans="3:23" ht="12.75" customHeight="1">
      <c r="C61" s="26" t="str">
        <f t="shared" si="9"/>
        <v>Vermillion Valley to Tuolumne Meadows</v>
      </c>
      <c r="D61" s="18">
        <f t="shared" si="9"/>
        <v>5.4</v>
      </c>
      <c r="E61" s="12">
        <v>15</v>
      </c>
      <c r="F61" s="18">
        <v>0</v>
      </c>
      <c r="G61" s="18">
        <v>0</v>
      </c>
      <c r="H61" s="18">
        <v>0</v>
      </c>
      <c r="I61" s="18">
        <v>0</v>
      </c>
      <c r="J61" s="25">
        <v>0</v>
      </c>
      <c r="K61" s="18">
        <v>0</v>
      </c>
      <c r="L61" s="18">
        <v>0</v>
      </c>
      <c r="M61" s="18">
        <v>0</v>
      </c>
      <c r="N61" s="18">
        <v>0</v>
      </c>
      <c r="O61" s="18">
        <v>0</v>
      </c>
      <c r="P61" s="18">
        <v>0</v>
      </c>
      <c r="Q61" s="25">
        <v>1</v>
      </c>
      <c r="R61" s="18">
        <v>0</v>
      </c>
      <c r="S61" s="18">
        <v>50</v>
      </c>
      <c r="T61" s="18">
        <v>0</v>
      </c>
      <c r="U61" s="18">
        <v>0</v>
      </c>
      <c r="V61" s="18">
        <v>0</v>
      </c>
      <c r="W61" s="1">
        <f t="shared" si="10"/>
        <v>1</v>
      </c>
    </row>
    <row r="62" spans="3:23" ht="12.75" customHeight="1">
      <c r="C62" s="26" t="str">
        <f t="shared" si="9"/>
        <v>Tuolumne Meadows to Sonora Pass resupply</v>
      </c>
      <c r="D62" s="18">
        <f t="shared" si="9"/>
        <v>6.2</v>
      </c>
      <c r="E62" s="12">
        <v>16</v>
      </c>
      <c r="F62" s="18">
        <v>0</v>
      </c>
      <c r="G62" s="18">
        <v>0</v>
      </c>
      <c r="H62" s="18">
        <v>0</v>
      </c>
      <c r="I62" s="18">
        <v>0</v>
      </c>
      <c r="J62" s="25">
        <v>0</v>
      </c>
      <c r="K62" s="18">
        <v>0</v>
      </c>
      <c r="L62" s="18">
        <v>0</v>
      </c>
      <c r="M62" s="18">
        <v>0</v>
      </c>
      <c r="N62" s="18">
        <v>0</v>
      </c>
      <c r="O62" s="18">
        <v>0</v>
      </c>
      <c r="P62" s="18">
        <v>0</v>
      </c>
      <c r="Q62" s="25">
        <v>1</v>
      </c>
      <c r="R62" s="18">
        <v>0</v>
      </c>
      <c r="S62" s="18">
        <v>50</v>
      </c>
      <c r="T62" s="18">
        <v>0</v>
      </c>
      <c r="U62" s="18">
        <v>0</v>
      </c>
      <c r="V62" s="18">
        <v>0</v>
      </c>
      <c r="W62" s="1">
        <f t="shared" si="10"/>
        <v>1</v>
      </c>
    </row>
    <row r="63" spans="3:23" ht="12.75" customHeight="1">
      <c r="C63" s="26" t="str">
        <f t="shared" si="9"/>
        <v>Sonora Pass to South Lake Tahoe</v>
      </c>
      <c r="D63" s="18">
        <f t="shared" si="9"/>
        <v>5.7</v>
      </c>
      <c r="E63" s="12">
        <v>17</v>
      </c>
      <c r="F63" s="18">
        <v>0</v>
      </c>
      <c r="G63" s="18">
        <v>0</v>
      </c>
      <c r="H63" s="18">
        <v>0</v>
      </c>
      <c r="I63" s="18">
        <v>0</v>
      </c>
      <c r="J63" s="25">
        <v>0</v>
      </c>
      <c r="K63" s="18">
        <v>0</v>
      </c>
      <c r="L63" s="18">
        <v>0</v>
      </c>
      <c r="M63" s="18">
        <v>0</v>
      </c>
      <c r="N63" s="18">
        <v>0</v>
      </c>
      <c r="O63" s="18">
        <v>0</v>
      </c>
      <c r="P63" s="18">
        <v>0</v>
      </c>
      <c r="Q63" s="25">
        <v>0</v>
      </c>
      <c r="R63" s="18">
        <v>0</v>
      </c>
      <c r="S63" s="18">
        <v>0</v>
      </c>
      <c r="T63" s="18">
        <v>0</v>
      </c>
      <c r="U63" s="18">
        <v>0</v>
      </c>
      <c r="V63" s="18">
        <v>0</v>
      </c>
      <c r="W63" s="1">
        <f t="shared" si="10"/>
        <v>0</v>
      </c>
    </row>
    <row r="64" spans="3:23" ht="12.75" customHeight="1">
      <c r="C64" s="26" t="str">
        <f t="shared" ref="C64:D79" si="13">C23</f>
        <v>South Lake Tahoe to Sierra City</v>
      </c>
      <c r="D64" s="18">
        <f t="shared" si="13"/>
        <v>2</v>
      </c>
      <c r="E64" s="12">
        <v>18</v>
      </c>
      <c r="F64" s="18">
        <v>0</v>
      </c>
      <c r="G64" s="18">
        <v>0</v>
      </c>
      <c r="H64" s="18">
        <v>0</v>
      </c>
      <c r="I64" s="18">
        <v>0</v>
      </c>
      <c r="J64" s="25">
        <v>0</v>
      </c>
      <c r="K64" s="18">
        <v>0</v>
      </c>
      <c r="L64" s="18">
        <v>0</v>
      </c>
      <c r="M64" s="18">
        <v>0</v>
      </c>
      <c r="N64" s="18">
        <v>0</v>
      </c>
      <c r="O64" s="18">
        <v>0</v>
      </c>
      <c r="P64" s="18">
        <v>0</v>
      </c>
      <c r="Q64" s="25">
        <v>0</v>
      </c>
      <c r="R64" s="18">
        <v>0</v>
      </c>
      <c r="S64" s="18">
        <v>0</v>
      </c>
      <c r="T64" s="18">
        <v>0</v>
      </c>
      <c r="U64" s="18">
        <v>0</v>
      </c>
      <c r="V64" s="18">
        <v>0</v>
      </c>
      <c r="W64" s="1">
        <f t="shared" si="10"/>
        <v>0</v>
      </c>
    </row>
    <row r="65" spans="3:23" ht="12.75" customHeight="1">
      <c r="C65" s="26" t="str">
        <f t="shared" si="13"/>
        <v>Sierra City to Quincy</v>
      </c>
      <c r="D65" s="18">
        <f t="shared" si="13"/>
        <v>3.6</v>
      </c>
      <c r="E65" s="12">
        <v>19</v>
      </c>
      <c r="F65" s="18">
        <v>0</v>
      </c>
      <c r="G65" s="18">
        <v>0</v>
      </c>
      <c r="H65" s="18">
        <v>0</v>
      </c>
      <c r="I65" s="18">
        <v>0</v>
      </c>
      <c r="J65" s="25">
        <v>0</v>
      </c>
      <c r="K65" s="18">
        <v>0</v>
      </c>
      <c r="L65" s="18">
        <v>0</v>
      </c>
      <c r="M65" s="18">
        <v>0</v>
      </c>
      <c r="N65" s="18">
        <v>0</v>
      </c>
      <c r="O65" s="18">
        <v>0</v>
      </c>
      <c r="P65" s="18">
        <v>0</v>
      </c>
      <c r="Q65" s="25">
        <v>0</v>
      </c>
      <c r="R65" s="18">
        <v>0</v>
      </c>
      <c r="S65" s="18">
        <v>0</v>
      </c>
      <c r="T65" s="18">
        <v>0</v>
      </c>
      <c r="U65" s="18">
        <v>0</v>
      </c>
      <c r="V65" s="18">
        <v>0</v>
      </c>
      <c r="W65" s="1">
        <f t="shared" si="10"/>
        <v>0</v>
      </c>
    </row>
    <row r="66" spans="3:23" ht="12.75" customHeight="1">
      <c r="C66" s="26" t="str">
        <f t="shared" si="13"/>
        <v>Quincy to Drakesbad Ranch</v>
      </c>
      <c r="D66" s="18">
        <f t="shared" si="13"/>
        <v>4.5</v>
      </c>
      <c r="E66" s="12">
        <v>20</v>
      </c>
      <c r="F66" s="18">
        <f>F45</f>
        <v>100</v>
      </c>
      <c r="G66" s="18">
        <f t="shared" ref="G66:T66" si="14">G45</f>
        <v>1</v>
      </c>
      <c r="H66" s="18">
        <f t="shared" si="14"/>
        <v>5</v>
      </c>
      <c r="I66" s="18">
        <f t="shared" si="14"/>
        <v>50</v>
      </c>
      <c r="J66" s="18">
        <f t="shared" si="14"/>
        <v>1</v>
      </c>
      <c r="K66" s="18">
        <f t="shared" si="14"/>
        <v>50</v>
      </c>
      <c r="L66" s="18">
        <f t="shared" si="14"/>
        <v>30</v>
      </c>
      <c r="M66" s="18">
        <f t="shared" si="14"/>
        <v>50</v>
      </c>
      <c r="N66" s="18">
        <f>N45</f>
        <v>20</v>
      </c>
      <c r="O66" s="18">
        <f t="shared" si="14"/>
        <v>100</v>
      </c>
      <c r="P66" s="18">
        <f t="shared" si="14"/>
        <v>50</v>
      </c>
      <c r="Q66" s="18">
        <f t="shared" si="14"/>
        <v>1</v>
      </c>
      <c r="R66" s="18">
        <f t="shared" si="14"/>
        <v>50</v>
      </c>
      <c r="S66" s="18">
        <f t="shared" si="14"/>
        <v>50</v>
      </c>
      <c r="T66" s="18">
        <f t="shared" si="14"/>
        <v>50</v>
      </c>
      <c r="U66" s="18">
        <v>0</v>
      </c>
      <c r="V66" s="18">
        <v>0</v>
      </c>
      <c r="W66" s="1">
        <f t="shared" si="10"/>
        <v>1</v>
      </c>
    </row>
    <row r="67" spans="3:23" ht="12.75" customHeight="1">
      <c r="C67" s="26" t="str">
        <f t="shared" si="13"/>
        <v>Drakesbad Ranch to Old Station</v>
      </c>
      <c r="D67" s="18">
        <f t="shared" si="13"/>
        <v>0.9</v>
      </c>
      <c r="E67" s="12">
        <v>21</v>
      </c>
      <c r="F67" s="18">
        <f>-F45</f>
        <v>-100</v>
      </c>
      <c r="G67" s="18">
        <f t="shared" ref="G67:M67" si="15">-G45</f>
        <v>-1</v>
      </c>
      <c r="H67" s="18">
        <f t="shared" si="15"/>
        <v>-5</v>
      </c>
      <c r="I67" s="18">
        <f t="shared" si="15"/>
        <v>-50</v>
      </c>
      <c r="J67" s="18">
        <f t="shared" si="15"/>
        <v>-1</v>
      </c>
      <c r="K67" s="18">
        <f t="shared" si="15"/>
        <v>-50</v>
      </c>
      <c r="L67" s="18">
        <f t="shared" si="15"/>
        <v>-30</v>
      </c>
      <c r="M67" s="18">
        <f t="shared" si="15"/>
        <v>-50</v>
      </c>
      <c r="N67" s="18">
        <v>0</v>
      </c>
      <c r="O67" s="18">
        <v>0</v>
      </c>
      <c r="P67" s="18">
        <v>0</v>
      </c>
      <c r="Q67" s="25">
        <v>0</v>
      </c>
      <c r="R67" s="18">
        <v>0</v>
      </c>
      <c r="S67" s="18">
        <v>0</v>
      </c>
      <c r="T67" s="18">
        <v>0</v>
      </c>
      <c r="U67" s="18">
        <v>0</v>
      </c>
      <c r="V67" s="18">
        <v>0</v>
      </c>
      <c r="W67" s="1">
        <f t="shared" si="10"/>
        <v>1</v>
      </c>
    </row>
    <row r="68" spans="3:23" ht="12.75" customHeight="1">
      <c r="C68" s="26" t="str">
        <f t="shared" si="13"/>
        <v xml:space="preserve"> to Burney Falls SP </v>
      </c>
      <c r="D68" s="18">
        <f t="shared" si="13"/>
        <v>1.9</v>
      </c>
      <c r="E68" s="12">
        <v>22</v>
      </c>
      <c r="F68" s="18">
        <v>0</v>
      </c>
      <c r="G68" s="18">
        <v>0</v>
      </c>
      <c r="H68" s="18">
        <v>0</v>
      </c>
      <c r="I68" s="18">
        <v>0</v>
      </c>
      <c r="J68" s="25">
        <v>0</v>
      </c>
      <c r="K68" s="18">
        <v>0</v>
      </c>
      <c r="L68" s="18">
        <v>0</v>
      </c>
      <c r="M68" s="18">
        <v>0</v>
      </c>
      <c r="N68" s="18">
        <v>0</v>
      </c>
      <c r="O68" s="18">
        <v>0</v>
      </c>
      <c r="P68" s="18">
        <v>0</v>
      </c>
      <c r="Q68" s="25">
        <v>0</v>
      </c>
      <c r="R68" s="18">
        <v>0</v>
      </c>
      <c r="S68" s="18">
        <v>0</v>
      </c>
      <c r="T68" s="18">
        <v>0</v>
      </c>
      <c r="U68" s="18">
        <v>0</v>
      </c>
      <c r="V68" s="18">
        <v>0</v>
      </c>
      <c r="W68" s="1">
        <f t="shared" si="10"/>
        <v>0</v>
      </c>
    </row>
    <row r="69" spans="3:23" ht="12.75" customHeight="1">
      <c r="C69" s="26" t="str">
        <f t="shared" si="13"/>
        <v>Burney Falls SP to Castella</v>
      </c>
      <c r="D69" s="18">
        <f t="shared" si="13"/>
        <v>3.9</v>
      </c>
      <c r="E69" s="12">
        <v>23</v>
      </c>
      <c r="F69" s="18">
        <v>0</v>
      </c>
      <c r="G69" s="18">
        <v>0</v>
      </c>
      <c r="H69" s="18">
        <v>0</v>
      </c>
      <c r="I69" s="18">
        <v>0</v>
      </c>
      <c r="J69" s="25">
        <v>0</v>
      </c>
      <c r="K69" s="18">
        <v>0</v>
      </c>
      <c r="L69" s="18">
        <v>0</v>
      </c>
      <c r="M69" s="18">
        <v>0</v>
      </c>
      <c r="N69" s="18">
        <v>0</v>
      </c>
      <c r="O69" s="18">
        <v>0</v>
      </c>
      <c r="P69" s="18">
        <v>0</v>
      </c>
      <c r="Q69" s="25">
        <v>0</v>
      </c>
      <c r="R69" s="18">
        <v>0</v>
      </c>
      <c r="S69" s="18">
        <v>0</v>
      </c>
      <c r="T69" s="18">
        <v>0</v>
      </c>
      <c r="U69" s="18">
        <v>0</v>
      </c>
      <c r="V69" s="18">
        <v>0</v>
      </c>
      <c r="W69" s="1">
        <f t="shared" si="10"/>
        <v>0</v>
      </c>
    </row>
    <row r="70" spans="3:23" ht="12.75" customHeight="1">
      <c r="C70" s="26" t="str">
        <f t="shared" si="13"/>
        <v>Mt. Shasta City to Etna</v>
      </c>
      <c r="D70" s="18">
        <f t="shared" si="13"/>
        <v>4.8</v>
      </c>
      <c r="E70" s="12">
        <v>24</v>
      </c>
      <c r="F70" s="18">
        <v>0</v>
      </c>
      <c r="G70" s="18">
        <v>0</v>
      </c>
      <c r="H70" s="18">
        <v>0</v>
      </c>
      <c r="I70" s="18">
        <v>0</v>
      </c>
      <c r="J70" s="25">
        <v>0</v>
      </c>
      <c r="K70" s="18">
        <v>0</v>
      </c>
      <c r="L70" s="18">
        <v>0</v>
      </c>
      <c r="M70" s="18">
        <v>0</v>
      </c>
      <c r="N70" s="18">
        <v>0</v>
      </c>
      <c r="O70" s="18">
        <v>0</v>
      </c>
      <c r="P70" s="18">
        <v>0</v>
      </c>
      <c r="Q70" s="25">
        <v>0</v>
      </c>
      <c r="R70" s="18">
        <v>0</v>
      </c>
      <c r="S70" s="18">
        <v>0</v>
      </c>
      <c r="T70" s="18">
        <v>0</v>
      </c>
      <c r="U70" s="18">
        <v>0</v>
      </c>
      <c r="V70" s="18">
        <v>0</v>
      </c>
      <c r="W70" s="1">
        <f t="shared" si="10"/>
        <v>0</v>
      </c>
    </row>
    <row r="71" spans="3:23" ht="12.75" customHeight="1">
      <c r="C71" s="26" t="str">
        <f t="shared" si="13"/>
        <v>Etna to Seiad Valley</v>
      </c>
      <c r="D71" s="18">
        <f t="shared" si="13"/>
        <v>2.6</v>
      </c>
      <c r="E71" s="12">
        <v>25</v>
      </c>
      <c r="F71" s="18">
        <v>0</v>
      </c>
      <c r="G71" s="18">
        <v>0</v>
      </c>
      <c r="H71" s="18">
        <v>0</v>
      </c>
      <c r="I71" s="18">
        <v>0</v>
      </c>
      <c r="J71" s="25">
        <v>0</v>
      </c>
      <c r="K71" s="18">
        <v>0</v>
      </c>
      <c r="L71" s="18">
        <v>0</v>
      </c>
      <c r="M71" s="18">
        <v>0</v>
      </c>
      <c r="N71" s="18">
        <v>0</v>
      </c>
      <c r="O71" s="18">
        <v>0</v>
      </c>
      <c r="P71" s="18">
        <v>0</v>
      </c>
      <c r="Q71" s="25">
        <v>0</v>
      </c>
      <c r="R71" s="18">
        <v>0</v>
      </c>
      <c r="S71" s="18">
        <v>0</v>
      </c>
      <c r="T71" s="18">
        <v>0</v>
      </c>
      <c r="U71" s="18">
        <v>0</v>
      </c>
      <c r="V71" s="18">
        <v>0</v>
      </c>
      <c r="W71" s="1">
        <f t="shared" si="10"/>
        <v>0</v>
      </c>
    </row>
    <row r="72" spans="3:23" ht="12.75" customHeight="1">
      <c r="C72" s="26" t="str">
        <f t="shared" si="13"/>
        <v>Seiad Valley to Ashland</v>
      </c>
      <c r="D72" s="18">
        <f t="shared" si="13"/>
        <v>3.3</v>
      </c>
      <c r="E72" s="12">
        <v>26</v>
      </c>
      <c r="F72" s="18">
        <v>0</v>
      </c>
      <c r="G72" s="18">
        <v>0</v>
      </c>
      <c r="H72" s="18">
        <v>0</v>
      </c>
      <c r="I72" s="18">
        <v>0</v>
      </c>
      <c r="J72" s="25">
        <v>0</v>
      </c>
      <c r="K72" s="18">
        <v>0</v>
      </c>
      <c r="L72" s="18">
        <v>0</v>
      </c>
      <c r="M72" s="18">
        <v>0</v>
      </c>
      <c r="N72" s="18">
        <v>0</v>
      </c>
      <c r="O72" s="18">
        <v>0</v>
      </c>
      <c r="P72" s="18">
        <v>0</v>
      </c>
      <c r="Q72" s="25">
        <v>0</v>
      </c>
      <c r="R72" s="18">
        <v>0</v>
      </c>
      <c r="S72" s="18">
        <v>0</v>
      </c>
      <c r="T72" s="18">
        <v>0</v>
      </c>
      <c r="U72" s="18">
        <v>0</v>
      </c>
      <c r="V72" s="18">
        <v>0</v>
      </c>
      <c r="W72" s="1">
        <f t="shared" si="10"/>
        <v>0</v>
      </c>
    </row>
    <row r="73" spans="3:23" ht="12.75" customHeight="1">
      <c r="C73" s="26" t="str">
        <f t="shared" si="13"/>
        <v>Ashland to Crater Lake (Mazama Village)</v>
      </c>
      <c r="D73" s="18">
        <f t="shared" si="13"/>
        <v>5.2</v>
      </c>
      <c r="E73" s="12">
        <v>27</v>
      </c>
      <c r="F73" s="18">
        <v>0</v>
      </c>
      <c r="G73" s="18">
        <v>0</v>
      </c>
      <c r="H73" s="18">
        <v>0</v>
      </c>
      <c r="I73" s="18">
        <v>0</v>
      </c>
      <c r="J73" s="25">
        <v>0</v>
      </c>
      <c r="K73" s="18">
        <v>0</v>
      </c>
      <c r="L73" s="18">
        <v>0</v>
      </c>
      <c r="M73" s="18">
        <v>0</v>
      </c>
      <c r="N73" s="18">
        <v>0</v>
      </c>
      <c r="O73" s="18">
        <v>0</v>
      </c>
      <c r="P73" s="18">
        <v>0</v>
      </c>
      <c r="Q73" s="25">
        <v>0</v>
      </c>
      <c r="R73" s="18">
        <v>0</v>
      </c>
      <c r="S73" s="18">
        <v>0</v>
      </c>
      <c r="T73" s="18">
        <v>0</v>
      </c>
      <c r="U73" s="18">
        <v>0</v>
      </c>
      <c r="V73" s="18">
        <v>0</v>
      </c>
      <c r="W73" s="1">
        <f t="shared" si="10"/>
        <v>0</v>
      </c>
    </row>
    <row r="74" spans="3:23" ht="12.75" customHeight="1">
      <c r="C74" s="26" t="str">
        <f t="shared" si="13"/>
        <v>Crater Lake  to Shelter Cove Resort</v>
      </c>
      <c r="D74" s="18">
        <f t="shared" si="13"/>
        <v>3.9</v>
      </c>
      <c r="E74" s="12">
        <v>28</v>
      </c>
      <c r="F74" s="18">
        <v>0</v>
      </c>
      <c r="G74" s="18">
        <v>0</v>
      </c>
      <c r="H74" s="18">
        <v>0</v>
      </c>
      <c r="I74" s="18">
        <v>0</v>
      </c>
      <c r="J74" s="25">
        <v>0</v>
      </c>
      <c r="K74" s="18">
        <v>0</v>
      </c>
      <c r="L74" s="18">
        <v>0</v>
      </c>
      <c r="M74" s="18">
        <v>0</v>
      </c>
      <c r="N74" s="18">
        <v>0</v>
      </c>
      <c r="O74" s="18">
        <v>0</v>
      </c>
      <c r="P74" s="18">
        <v>0</v>
      </c>
      <c r="Q74" s="25">
        <v>0</v>
      </c>
      <c r="R74" s="18">
        <v>0</v>
      </c>
      <c r="S74" s="18">
        <v>0</v>
      </c>
      <c r="T74" s="18">
        <v>0</v>
      </c>
      <c r="U74" s="18">
        <v>0</v>
      </c>
      <c r="V74" s="18">
        <v>0</v>
      </c>
      <c r="W74" s="1">
        <f t="shared" si="10"/>
        <v>0</v>
      </c>
    </row>
    <row r="75" spans="3:23" ht="12.75" customHeight="1">
      <c r="C75" s="26" t="str">
        <f t="shared" si="13"/>
        <v>Shelter Cove Resort to Sisters</v>
      </c>
      <c r="D75" s="18">
        <f t="shared" si="13"/>
        <v>3.6</v>
      </c>
      <c r="E75" s="12">
        <v>29</v>
      </c>
      <c r="F75" s="18">
        <v>0</v>
      </c>
      <c r="G75" s="18">
        <v>0</v>
      </c>
      <c r="H75" s="18">
        <v>0</v>
      </c>
      <c r="I75" s="18">
        <v>0</v>
      </c>
      <c r="J75" s="25">
        <v>0</v>
      </c>
      <c r="K75" s="18">
        <v>0</v>
      </c>
      <c r="L75" s="18">
        <v>0</v>
      </c>
      <c r="M75" s="18">
        <v>0</v>
      </c>
      <c r="N75" s="18">
        <v>0</v>
      </c>
      <c r="O75" s="18">
        <v>0</v>
      </c>
      <c r="P75" s="18">
        <v>0</v>
      </c>
      <c r="Q75" s="25">
        <v>0</v>
      </c>
      <c r="R75" s="18">
        <v>0</v>
      </c>
      <c r="S75" s="18">
        <v>0</v>
      </c>
      <c r="T75" s="18">
        <v>0</v>
      </c>
      <c r="U75" s="18">
        <v>0</v>
      </c>
      <c r="V75" s="18">
        <v>0</v>
      </c>
      <c r="W75" s="1">
        <f t="shared" si="10"/>
        <v>0</v>
      </c>
    </row>
    <row r="76" spans="3:23" ht="12.75" customHeight="1">
      <c r="C76" s="26" t="str">
        <f t="shared" si="13"/>
        <v>Sisters to Timberline Lodge</v>
      </c>
      <c r="D76" s="18">
        <f t="shared" si="13"/>
        <v>6</v>
      </c>
      <c r="E76" s="12">
        <v>30</v>
      </c>
      <c r="F76" s="18">
        <v>0</v>
      </c>
      <c r="G76" s="18">
        <v>0</v>
      </c>
      <c r="H76" s="18">
        <v>0</v>
      </c>
      <c r="I76" s="18">
        <v>0</v>
      </c>
      <c r="J76" s="25">
        <v>0</v>
      </c>
      <c r="K76" s="18">
        <v>0</v>
      </c>
      <c r="L76" s="18">
        <v>0</v>
      </c>
      <c r="M76" s="18">
        <v>0</v>
      </c>
      <c r="N76" s="18">
        <v>0</v>
      </c>
      <c r="O76" s="18">
        <v>0</v>
      </c>
      <c r="P76" s="18">
        <v>0</v>
      </c>
      <c r="Q76" s="25">
        <v>0</v>
      </c>
      <c r="R76" s="18">
        <v>0</v>
      </c>
      <c r="S76" s="18">
        <v>0</v>
      </c>
      <c r="T76" s="18">
        <v>0</v>
      </c>
      <c r="U76" s="18">
        <v>0</v>
      </c>
      <c r="V76" s="18">
        <v>0</v>
      </c>
      <c r="W76" s="1">
        <f t="shared" si="10"/>
        <v>0</v>
      </c>
    </row>
    <row r="77" spans="3:23" ht="12.75" customHeight="1">
      <c r="C77" s="26" t="str">
        <f t="shared" si="13"/>
        <v>Timberline Lodge to Cascade Locks</v>
      </c>
      <c r="D77" s="18">
        <f t="shared" si="13"/>
        <v>2.2000000000000002</v>
      </c>
      <c r="E77" s="12">
        <v>31</v>
      </c>
      <c r="F77" s="18">
        <v>0</v>
      </c>
      <c r="G77" s="18">
        <v>0</v>
      </c>
      <c r="H77" s="18">
        <v>0</v>
      </c>
      <c r="I77" s="18">
        <v>0</v>
      </c>
      <c r="J77" s="25">
        <v>0</v>
      </c>
      <c r="K77" s="18">
        <v>0</v>
      </c>
      <c r="L77" s="18">
        <v>0</v>
      </c>
      <c r="M77" s="18">
        <v>0</v>
      </c>
      <c r="N77" s="18">
        <v>0</v>
      </c>
      <c r="O77" s="18">
        <v>0</v>
      </c>
      <c r="P77" s="18">
        <v>0</v>
      </c>
      <c r="Q77" s="25">
        <v>0</v>
      </c>
      <c r="R77" s="18">
        <v>0</v>
      </c>
      <c r="S77" s="18">
        <v>0</v>
      </c>
      <c r="T77" s="18">
        <v>0</v>
      </c>
      <c r="U77" s="18">
        <v>0</v>
      </c>
      <c r="V77" s="18">
        <v>0</v>
      </c>
      <c r="W77" s="1">
        <f t="shared" si="10"/>
        <v>0</v>
      </c>
    </row>
    <row r="78" spans="3:23" ht="12.75" customHeight="1">
      <c r="C78" s="26" t="str">
        <f t="shared" si="13"/>
        <v>Cascade Locks to White Pass</v>
      </c>
      <c r="D78" s="18">
        <f t="shared" si="13"/>
        <v>8</v>
      </c>
      <c r="E78" s="12">
        <v>32</v>
      </c>
      <c r="F78" s="18">
        <v>0</v>
      </c>
      <c r="G78" s="18">
        <v>0</v>
      </c>
      <c r="H78" s="18">
        <v>0</v>
      </c>
      <c r="I78" s="18">
        <v>0</v>
      </c>
      <c r="J78" s="25">
        <v>0</v>
      </c>
      <c r="K78" s="18">
        <v>0</v>
      </c>
      <c r="L78" s="18">
        <v>0</v>
      </c>
      <c r="M78" s="18">
        <v>0</v>
      </c>
      <c r="N78" s="18">
        <v>0</v>
      </c>
      <c r="O78" s="18">
        <v>0</v>
      </c>
      <c r="P78" s="18">
        <v>0</v>
      </c>
      <c r="Q78" s="25">
        <v>0</v>
      </c>
      <c r="R78" s="18">
        <v>0</v>
      </c>
      <c r="S78" s="18">
        <v>0</v>
      </c>
      <c r="T78" s="18">
        <v>0</v>
      </c>
      <c r="U78" s="18">
        <v>0</v>
      </c>
      <c r="V78" s="18">
        <v>0</v>
      </c>
      <c r="W78" s="1">
        <f t="shared" si="10"/>
        <v>0</v>
      </c>
    </row>
    <row r="79" spans="3:23" ht="12.75" customHeight="1">
      <c r="C79" s="26" t="str">
        <f t="shared" si="13"/>
        <v>White Pass to Snoqualmie Pass</v>
      </c>
      <c r="D79" s="18">
        <f t="shared" si="13"/>
        <v>5.2</v>
      </c>
      <c r="E79" s="12">
        <v>33</v>
      </c>
      <c r="F79" s="18">
        <v>0</v>
      </c>
      <c r="G79" s="18">
        <v>0</v>
      </c>
      <c r="H79" s="18">
        <v>0</v>
      </c>
      <c r="I79" s="18">
        <v>0</v>
      </c>
      <c r="J79" s="25">
        <v>0</v>
      </c>
      <c r="K79" s="18">
        <v>0</v>
      </c>
      <c r="L79" s="18">
        <v>0</v>
      </c>
      <c r="M79" s="18">
        <v>0</v>
      </c>
      <c r="N79" s="18">
        <v>0</v>
      </c>
      <c r="O79" s="18">
        <v>0</v>
      </c>
      <c r="P79" s="18">
        <v>0</v>
      </c>
      <c r="Q79" s="25">
        <v>0</v>
      </c>
      <c r="R79" s="18">
        <v>0</v>
      </c>
      <c r="S79" s="18">
        <v>0</v>
      </c>
      <c r="T79" s="18">
        <v>0</v>
      </c>
      <c r="U79" s="18">
        <v>0</v>
      </c>
      <c r="V79" s="18">
        <v>0</v>
      </c>
      <c r="W79" s="1">
        <f t="shared" si="10"/>
        <v>0</v>
      </c>
    </row>
    <row r="80" spans="3:23" ht="12.75" customHeight="1">
      <c r="C80" s="26" t="str">
        <f t="shared" ref="C80:D82" si="16">C39</f>
        <v>Snoqualmie Pass to Barrings</v>
      </c>
      <c r="D80" s="18">
        <f t="shared" si="16"/>
        <v>4</v>
      </c>
      <c r="E80" s="12">
        <v>34</v>
      </c>
      <c r="F80" s="18">
        <v>0</v>
      </c>
      <c r="G80" s="18">
        <v>0</v>
      </c>
      <c r="H80" s="18">
        <v>0</v>
      </c>
      <c r="I80" s="18">
        <v>0</v>
      </c>
      <c r="J80" s="25">
        <v>0</v>
      </c>
      <c r="K80" s="18">
        <v>0</v>
      </c>
      <c r="L80" s="18">
        <v>0</v>
      </c>
      <c r="M80" s="18">
        <v>0</v>
      </c>
      <c r="N80" s="18">
        <v>0</v>
      </c>
      <c r="O80" s="18">
        <v>0</v>
      </c>
      <c r="P80" s="18">
        <v>0</v>
      </c>
      <c r="Q80" s="25">
        <v>1</v>
      </c>
      <c r="R80" s="18">
        <v>50</v>
      </c>
      <c r="S80" s="18">
        <v>50</v>
      </c>
      <c r="T80" s="18">
        <v>0</v>
      </c>
      <c r="U80" s="18">
        <v>0</v>
      </c>
      <c r="V80" s="18">
        <v>0</v>
      </c>
      <c r="W80" s="1">
        <f t="shared" si="10"/>
        <v>1</v>
      </c>
    </row>
    <row r="81" spans="3:23" ht="12.75" customHeight="1">
      <c r="C81" s="26" t="str">
        <f t="shared" si="16"/>
        <v>Skykomish to Stehekin</v>
      </c>
      <c r="D81" s="18">
        <f t="shared" si="16"/>
        <v>5.6</v>
      </c>
      <c r="E81" s="12">
        <v>35</v>
      </c>
      <c r="F81" s="18">
        <v>0</v>
      </c>
      <c r="G81" s="18">
        <v>0</v>
      </c>
      <c r="H81" s="18">
        <v>0</v>
      </c>
      <c r="I81" s="18">
        <v>0</v>
      </c>
      <c r="J81" s="25">
        <v>0</v>
      </c>
      <c r="K81" s="18">
        <v>0</v>
      </c>
      <c r="L81" s="18">
        <v>0</v>
      </c>
      <c r="M81" s="18">
        <v>0</v>
      </c>
      <c r="N81" s="18">
        <v>0</v>
      </c>
      <c r="O81" s="18">
        <v>0</v>
      </c>
      <c r="P81" s="18">
        <v>0</v>
      </c>
      <c r="Q81" s="25">
        <v>0</v>
      </c>
      <c r="R81" s="18">
        <v>0</v>
      </c>
      <c r="S81" s="18">
        <v>0</v>
      </c>
      <c r="T81" s="18">
        <v>0</v>
      </c>
      <c r="U81" s="18">
        <v>0</v>
      </c>
      <c r="V81" s="18">
        <v>0</v>
      </c>
      <c r="W81" s="1">
        <f t="shared" si="10"/>
        <v>0</v>
      </c>
    </row>
    <row r="82" spans="3:23" ht="12.75" customHeight="1">
      <c r="C82" s="26" t="str">
        <f t="shared" si="16"/>
        <v>Stehekin to Manning Park</v>
      </c>
      <c r="D82" s="18">
        <f t="shared" si="16"/>
        <v>4.5</v>
      </c>
      <c r="E82" s="12">
        <v>36</v>
      </c>
      <c r="F82" s="18">
        <v>0</v>
      </c>
      <c r="G82" s="18">
        <v>0</v>
      </c>
      <c r="H82" s="18">
        <v>0</v>
      </c>
      <c r="I82" s="18">
        <v>0</v>
      </c>
      <c r="J82" s="25">
        <v>0</v>
      </c>
      <c r="K82" s="18">
        <v>0</v>
      </c>
      <c r="L82" s="18">
        <v>0</v>
      </c>
      <c r="M82" s="18">
        <v>0</v>
      </c>
      <c r="N82" s="18">
        <v>0</v>
      </c>
      <c r="O82" s="18">
        <v>0</v>
      </c>
      <c r="P82" s="18">
        <v>0</v>
      </c>
      <c r="Q82" s="25">
        <v>1</v>
      </c>
      <c r="R82" s="18">
        <v>50</v>
      </c>
      <c r="S82" s="18">
        <v>50</v>
      </c>
      <c r="T82" s="18">
        <v>0</v>
      </c>
      <c r="U82" s="18">
        <v>0</v>
      </c>
      <c r="V82" s="18">
        <v>0</v>
      </c>
      <c r="W82" s="1">
        <f t="shared" si="10"/>
        <v>1</v>
      </c>
    </row>
  </sheetData>
  <mergeCells count="8">
    <mergeCell ref="H1:R1"/>
    <mergeCell ref="F2:G2"/>
    <mergeCell ref="H2:M2"/>
    <mergeCell ref="N2:T2"/>
    <mergeCell ref="F42:T42"/>
    <mergeCell ref="F43:G43"/>
    <mergeCell ref="H43:M43"/>
    <mergeCell ref="N43:T43"/>
  </mergeCells>
  <conditionalFormatting sqref="W1:W1048576">
    <cfRule type="cellIs" dxfId="1" priority="2" operator="greaterThan">
      <formula>0.5</formula>
    </cfRule>
  </conditionalFormatting>
  <conditionalFormatting sqref="F47:V82">
    <cfRule type="cellIs" dxfId="0" priority="1" operator="notEqual">
      <formula>0</formula>
    </cfRule>
  </conditionalFormatting>
  <pageMargins left="0.11811023622047245" right="0.19685039370078741" top="0.15748031496062992" bottom="0.15748031496062992" header="0" footer="0"/>
  <pageSetup paperSize="9" orientation="landscape" horizontalDpi="4294967293" verticalDpi="4294967293" r:id="rId1"/>
  <rowBreaks count="1" manualBreakCount="1">
    <brk id="4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alim continu</vt:lpstr>
      <vt:lpstr>'alim continu'!Zone_d_impression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Romicianu</dc:creator>
  <cp:lastModifiedBy>Romicianu</cp:lastModifiedBy>
  <dcterms:created xsi:type="dcterms:W3CDTF">2017-01-21T16:39:19Z</dcterms:created>
  <dcterms:modified xsi:type="dcterms:W3CDTF">2017-01-21T16:39:45Z</dcterms:modified>
</cp:coreProperties>
</file>