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 JEAN\ECRITS\Guide marcheur\"/>
    </mc:Choice>
  </mc:AlternateContent>
  <xr:revisionPtr revIDLastSave="0" documentId="13_ncr:1_{F395F891-0EB6-457B-A97F-637DA6E5FA45}" xr6:coauthVersionLast="46" xr6:coauthVersionMax="46" xr10:uidLastSave="{00000000-0000-0000-0000-000000000000}"/>
  <bookViews>
    <workbookView xWindow="15075" yWindow="420" windowWidth="23190" windowHeight="15600" activeTab="1" xr2:uid="{00000000-000D-0000-FFFF-FFFF00000000}"/>
  </bookViews>
  <sheets>
    <sheet name="autonomie" sheetId="1" r:id="rId1"/>
    <sheet name="refuge" sheetId="2" r:id="rId2"/>
    <sheet name="journée" sheetId="3" r:id="rId3"/>
    <sheet name="désert" sheetId="5" r:id="rId4"/>
    <sheet name="tropiques" sheetId="6" r:id="rId5"/>
  </sheets>
  <calcPr calcId="191029"/>
</workbook>
</file>

<file path=xl/calcChain.xml><?xml version="1.0" encoding="utf-8"?>
<calcChain xmlns="http://schemas.openxmlformats.org/spreadsheetml/2006/main">
  <c r="D96" i="2" l="1"/>
  <c r="D98" i="2"/>
  <c r="D27" i="3"/>
  <c r="E50" i="6"/>
  <c r="D50" i="6"/>
  <c r="E39" i="6"/>
  <c r="D39" i="6"/>
  <c r="E34" i="6"/>
  <c r="D34" i="6"/>
  <c r="E26" i="6"/>
  <c r="D26" i="6"/>
  <c r="E11" i="6"/>
  <c r="D11" i="6"/>
  <c r="E52" i="5"/>
  <c r="D52" i="5"/>
  <c r="E38" i="5"/>
  <c r="D38" i="5"/>
  <c r="E33" i="5"/>
  <c r="D33" i="5"/>
  <c r="E25" i="5"/>
  <c r="D25" i="5"/>
  <c r="E10" i="5"/>
  <c r="D10" i="5"/>
  <c r="E70" i="1"/>
  <c r="D70" i="1"/>
  <c r="E41" i="1"/>
  <c r="D41" i="1"/>
  <c r="E34" i="1"/>
  <c r="D34" i="1"/>
  <c r="E26" i="1"/>
  <c r="D26" i="1"/>
  <c r="E11" i="1"/>
  <c r="D11" i="1"/>
  <c r="E62" i="1"/>
  <c r="D62" i="1"/>
  <c r="D29" i="3"/>
  <c r="D8" i="2"/>
  <c r="D16" i="2"/>
  <c r="D49" i="2"/>
  <c r="D30" i="2"/>
  <c r="D25" i="2"/>
  <c r="D58" i="2"/>
  <c r="D54" i="6" l="1"/>
  <c r="E54" i="6"/>
  <c r="E55" i="5"/>
  <c r="D55" i="5"/>
  <c r="E73" i="1"/>
  <c r="E74" i="1" s="1"/>
  <c r="D73" i="1"/>
  <c r="D74" i="1" s="1"/>
  <c r="D60" i="2"/>
  <c r="D61" i="2" s="1"/>
</calcChain>
</file>

<file path=xl/sharedStrings.xml><?xml version="1.0" encoding="utf-8"?>
<sst xmlns="http://schemas.openxmlformats.org/spreadsheetml/2006/main" count="488" uniqueCount="188">
  <si>
    <t>DIY</t>
  </si>
  <si>
    <t>Montagne</t>
  </si>
  <si>
    <t>Petzl lite</t>
  </si>
  <si>
    <t>frontale</t>
  </si>
  <si>
    <t>sur sac</t>
  </si>
  <si>
    <t>bousole</t>
  </si>
  <si>
    <t>Symbioz racing</t>
  </si>
  <si>
    <t>raquettes</t>
  </si>
  <si>
    <t>Camp Corsa</t>
  </si>
  <si>
    <t>piolet</t>
  </si>
  <si>
    <t>polaire fine 2</t>
  </si>
  <si>
    <t>Vaïma Fast Find Ranger</t>
  </si>
  <si>
    <t>Balise de secours</t>
  </si>
  <si>
    <t>chaussettes laine</t>
  </si>
  <si>
    <t>Photo</t>
  </si>
  <si>
    <t>collant Odlo</t>
  </si>
  <si>
    <t>Supplément pour la montagne</t>
  </si>
  <si>
    <t>ziplocks + sacs cuben</t>
  </si>
  <si>
    <t>bouteilles</t>
  </si>
  <si>
    <t>Evernew 2l</t>
  </si>
  <si>
    <t>poches à eau</t>
  </si>
  <si>
    <t>Sawyer standart + poche à eau</t>
  </si>
  <si>
    <t>filtre</t>
  </si>
  <si>
    <t>polaire</t>
  </si>
  <si>
    <t>bic mini</t>
  </si>
  <si>
    <t>briquets</t>
  </si>
  <si>
    <t>mouffles de pluie</t>
  </si>
  <si>
    <t>torchon</t>
  </si>
  <si>
    <t>éponge</t>
  </si>
  <si>
    <t>deejo 6cm</t>
  </si>
  <si>
    <t>couteau</t>
  </si>
  <si>
    <t>plastique</t>
  </si>
  <si>
    <t>cuillère</t>
  </si>
  <si>
    <t>chausettes étanches</t>
  </si>
  <si>
    <t>quart</t>
  </si>
  <si>
    <t>chaussettes ul *2</t>
  </si>
  <si>
    <t>popote</t>
  </si>
  <si>
    <t>bruleur</t>
  </si>
  <si>
    <t>parapluie</t>
  </si>
  <si>
    <t>jupe de marche</t>
  </si>
  <si>
    <t>(jambes)</t>
  </si>
  <si>
    <t>pentalon</t>
  </si>
  <si>
    <t>maison</t>
  </si>
  <si>
    <t>gant de toilette</t>
  </si>
  <si>
    <t>sac à viande</t>
  </si>
  <si>
    <t>micro polaire DIY</t>
  </si>
  <si>
    <t>serviette de toilette</t>
  </si>
  <si>
    <t>foulard</t>
  </si>
  <si>
    <t>sac de couchage</t>
  </si>
  <si>
    <t>veste de pluie</t>
  </si>
  <si>
    <t>pentalon pluie</t>
  </si>
  <si>
    <t>matelas</t>
  </si>
  <si>
    <t>cape pluie</t>
  </si>
  <si>
    <t>doudoune</t>
  </si>
  <si>
    <t>tente</t>
  </si>
  <si>
    <t xml:space="preserve">micro polaire </t>
  </si>
  <si>
    <t>bonnet</t>
  </si>
  <si>
    <t xml:space="preserve">sac à dos </t>
  </si>
  <si>
    <t>mariner</t>
  </si>
  <si>
    <t>slips x1</t>
  </si>
  <si>
    <t>modèle</t>
  </si>
  <si>
    <t>article</t>
  </si>
  <si>
    <t>TOTAL de base</t>
  </si>
  <si>
    <t>PQ, cahier et bic, passeport, lunettes de soleil, argent.</t>
  </si>
  <si>
    <t>piquets</t>
  </si>
  <si>
    <t>moufles en polaire</t>
  </si>
  <si>
    <t>pharmacie</t>
  </si>
  <si>
    <t>mixte butagaz puis MSR pocket rocket</t>
  </si>
  <si>
    <t>Eurochirm Dainty S</t>
  </si>
  <si>
    <t>crampons Vargo</t>
  </si>
  <si>
    <t>contenants</t>
  </si>
  <si>
    <t>kit réparations</t>
  </si>
  <si>
    <t>chargeur + cable</t>
  </si>
  <si>
    <t>autonomie</t>
  </si>
  <si>
    <t>hébergé</t>
  </si>
  <si>
    <t>Poids visé</t>
  </si>
  <si>
    <t>Eau, casse-croute</t>
  </si>
  <si>
    <t>caleçons</t>
  </si>
  <si>
    <t>Portage</t>
  </si>
  <si>
    <t>Electronique</t>
  </si>
  <si>
    <t>santé, divers</t>
  </si>
  <si>
    <t>habillement</t>
  </si>
  <si>
    <t>critères</t>
  </si>
  <si>
    <t>micro en duvet</t>
  </si>
  <si>
    <t>jupe de pluie</t>
  </si>
  <si>
    <t>chaussettes</t>
  </si>
  <si>
    <t>ou sacs plastique</t>
  </si>
  <si>
    <t>très légère ou sac poubelle</t>
  </si>
  <si>
    <t>ou tour de cou (buff)</t>
  </si>
  <si>
    <t>micro</t>
  </si>
  <si>
    <t>à faire soi-même</t>
  </si>
  <si>
    <t>type veste</t>
  </si>
  <si>
    <t>avec membrane respirante</t>
  </si>
  <si>
    <t>CO.TE.NOR. Soie/coton</t>
  </si>
  <si>
    <t>fil, aiguilles, boucles</t>
  </si>
  <si>
    <t>ziplocks + sacs cuben/plastique</t>
  </si>
  <si>
    <t>deejo</t>
  </si>
  <si>
    <t>si le smarphone ne suffit pas</t>
  </si>
  <si>
    <t>voir la section santé</t>
  </si>
  <si>
    <t>PQ, cahier et bic, carte d'identité, lunettes de soleil, argent.</t>
  </si>
  <si>
    <t>tél  avec GPS</t>
  </si>
  <si>
    <t>ouvrable, prévu pour 10-15° Suggestion : Marmot Micron 50</t>
  </si>
  <si>
    <t xml:space="preserve">30-40  litres avec armature. Suggestion :Osprey Levity 45 litres </t>
  </si>
  <si>
    <t>réutilisées, 2 x1 litres</t>
  </si>
  <si>
    <t>Type Vaima Fast Find, Spot Gen4</t>
  </si>
  <si>
    <t>Recta, Suunto</t>
  </si>
  <si>
    <t>Type téléphone de chantier. Suggestion :CAT S41, Crosscall</t>
  </si>
  <si>
    <t>savon, brosse à dent, coupe ongle, peigne</t>
  </si>
  <si>
    <t>avec jambes amobibles</t>
  </si>
  <si>
    <t>type de trail X 3</t>
  </si>
  <si>
    <t>type T-shirt</t>
  </si>
  <si>
    <t>Suggestion : Vargo pocket cleats titane</t>
  </si>
  <si>
    <t>TOTAL poids de base normal</t>
  </si>
  <si>
    <t>Total poids de base Montagne</t>
  </si>
  <si>
    <t>couverture de survie</t>
  </si>
  <si>
    <t>journée</t>
  </si>
  <si>
    <t xml:space="preserve">polaire fine </t>
  </si>
  <si>
    <t>Suggestion : Symbioz racing</t>
  </si>
  <si>
    <t>chapeau</t>
  </si>
  <si>
    <t>Suggestion : Toaks titane 1,2l, Evernew titane 0,9 litres, BOT Vargo</t>
  </si>
  <si>
    <t>alu en "Y"</t>
  </si>
  <si>
    <t>en duvet 800 CUIN minimum, ouvrable. Suggestion : Camp 500 évolution, Zpacks 20F long</t>
  </si>
  <si>
    <t>Type mono paroie en DCF. Suggestion :  Zpack plexamid, Big Agnes Fly Creek</t>
  </si>
  <si>
    <t>Thermarest Néo Air Lite court ou Thermarest Uberlite+ mousse</t>
  </si>
  <si>
    <t>Min</t>
  </si>
  <si>
    <t>CO.TE.NOR. Long ou court</t>
  </si>
  <si>
    <t>Max</t>
  </si>
  <si>
    <t>Type à armature. Suggestion : ZPack Arc Blast 54 litres, Osprey Levity 60</t>
  </si>
  <si>
    <t>Vargo titane ou culot de bouteille en plastique</t>
  </si>
  <si>
    <t>Opinel N°6 ou deejo 6cm</t>
  </si>
  <si>
    <t>2 x1,5l ou 2x1 litre</t>
  </si>
  <si>
    <t>appareil dédié ou usage du smartphone</t>
  </si>
  <si>
    <t>tél avec GPS</t>
  </si>
  <si>
    <t>type appareil de chantier. Suggestion : CAT S41</t>
  </si>
  <si>
    <t>Recta ou Suunto</t>
  </si>
  <si>
    <t>Voir la section santé pour le détail</t>
  </si>
  <si>
    <t>à piles AAA ou bouton, type Petzl lite</t>
  </si>
  <si>
    <t>respirant, à membrane</t>
  </si>
  <si>
    <t>foulard ou buff</t>
  </si>
  <si>
    <t>pour la marche</t>
  </si>
  <si>
    <t>pour la nuit</t>
  </si>
  <si>
    <t xml:space="preserve">moufles </t>
  </si>
  <si>
    <t>en polaire légère</t>
  </si>
  <si>
    <t>Normal</t>
  </si>
  <si>
    <t>désert</t>
  </si>
  <si>
    <t>bivouac</t>
  </si>
  <si>
    <t>abrité</t>
  </si>
  <si>
    <t>culot de bouteille en plastique</t>
  </si>
  <si>
    <t>veste de pluie, vent</t>
  </si>
  <si>
    <t>jambes détachables seules</t>
  </si>
  <si>
    <t xml:space="preserve">2 x1,5l </t>
  </si>
  <si>
    <t>larges bords</t>
  </si>
  <si>
    <t>en duvet</t>
  </si>
  <si>
    <t>micro, aluminisé (soleil) Suggestion : Eurochirm Dainty S</t>
  </si>
  <si>
    <t>tropiques</t>
  </si>
  <si>
    <t>CO.TE.NOR.  court</t>
  </si>
  <si>
    <t xml:space="preserve"> MSR pocket rocket</t>
  </si>
  <si>
    <t xml:space="preserve"> deejo 6cm</t>
  </si>
  <si>
    <t xml:space="preserve"> 2x1 litre</t>
  </si>
  <si>
    <t>en duvet 650 CUIN, ouvrable. Suggestion : Marmot Micron 50</t>
  </si>
  <si>
    <t>micro, en duvet</t>
  </si>
  <si>
    <t>mini, en plastique ou membrane</t>
  </si>
  <si>
    <t>complet ou jambes détachables seules</t>
  </si>
  <si>
    <t>Guetres</t>
  </si>
  <si>
    <t>moufles de pluie</t>
  </si>
  <si>
    <t>mini crampons</t>
  </si>
  <si>
    <t>Vargo pocket cleats titane</t>
  </si>
  <si>
    <t>serviette</t>
  </si>
  <si>
    <t>X 3</t>
  </si>
  <si>
    <t>légères</t>
  </si>
  <si>
    <t>Type téléphone de chantier. Suggestion : CAT S41, Crosscall</t>
  </si>
  <si>
    <t>Type mono paroie en DCF ou classique. Suggestion :  Zpack plexamid, Big Agnes Fly Creek</t>
  </si>
  <si>
    <t>mixte butagaz / à vis</t>
  </si>
  <si>
    <t>cueillère</t>
  </si>
  <si>
    <t>Suggestion : Toaks titane 1,2l, Evernew titane 0,9 litre</t>
  </si>
  <si>
    <t xml:space="preserve">slip, caleçons </t>
  </si>
  <si>
    <t>En saison des pluies - large</t>
  </si>
  <si>
    <t>Poids total</t>
  </si>
  <si>
    <t>matériel porté</t>
  </si>
  <si>
    <t xml:space="preserve">30-45  litres avec armature. Suggestion : Osprey Levity 45 litres </t>
  </si>
  <si>
    <t>Type téléphone de chantier</t>
  </si>
  <si>
    <t>matériel</t>
  </si>
  <si>
    <t>40-60  litres avec armature.</t>
  </si>
  <si>
    <t xml:space="preserve">ouvrable, prévu pour 10-15° </t>
  </si>
  <si>
    <t xml:space="preserve"> jambes amobibles seules </t>
  </si>
  <si>
    <t>sur-sac (pluie)</t>
  </si>
  <si>
    <t>CO.TE.NOR. Soie/coton court</t>
  </si>
  <si>
    <t>PQ, papier et bic, carte d'identité, lunettes de soleil, argent.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</si>
</sst>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3" fillId="0" borderId="0" xfId="0" applyFont="1" applyFill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vertical="top" wrapText="1"/>
    </xf>
    <xf numFmtId="3" fontId="5" fillId="0" borderId="4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5" fillId="0" borderId="2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3" fontId="2" fillId="0" borderId="4" xfId="0" applyNumberFormat="1" applyFont="1" applyFill="1" applyBorder="1" applyAlignment="1">
      <alignment vertical="top" wrapText="1"/>
    </xf>
    <xf numFmtId="3" fontId="3" fillId="0" borderId="4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top" wrapText="1"/>
    </xf>
    <xf numFmtId="3" fontId="2" fillId="0" borderId="2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vertical="top"/>
    </xf>
    <xf numFmtId="3" fontId="2" fillId="0" borderId="5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vertical="top" wrapText="1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vertical="top" wrapText="1"/>
    </xf>
    <xf numFmtId="0" fontId="7" fillId="0" borderId="0" xfId="0" applyFont="1" applyFill="1" applyBorder="1"/>
    <xf numFmtId="3" fontId="8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vertical="top" wrapText="1"/>
    </xf>
    <xf numFmtId="3" fontId="9" fillId="0" borderId="1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7" fillId="0" borderId="1" xfId="0" applyFont="1" applyFill="1" applyBorder="1"/>
    <xf numFmtId="0" fontId="8" fillId="0" borderId="0" xfId="0" applyFont="1" applyFill="1" applyBorder="1"/>
    <xf numFmtId="0" fontId="9" fillId="0" borderId="0" xfId="0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left" vertical="top" wrapText="1"/>
    </xf>
    <xf numFmtId="3" fontId="9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left" vertical="top" wrapText="1"/>
    </xf>
    <xf numFmtId="3" fontId="2" fillId="0" borderId="3" xfId="0" applyNumberFormat="1" applyFont="1" applyFill="1" applyBorder="1" applyAlignment="1">
      <alignment horizontal="left" vertical="top" wrapText="1"/>
    </xf>
    <xf numFmtId="3" fontId="7" fillId="0" borderId="2" xfId="0" applyNumberFormat="1" applyFont="1" applyFill="1" applyBorder="1" applyAlignment="1">
      <alignment horizontal="left" vertical="top" wrapText="1"/>
    </xf>
    <xf numFmtId="3" fontId="7" fillId="0" borderId="3" xfId="0" applyNumberFormat="1" applyFont="1" applyFill="1" applyBorder="1" applyAlignment="1">
      <alignment horizontal="left" vertical="top" wrapText="1"/>
    </xf>
    <xf numFmtId="3" fontId="8" fillId="0" borderId="1" xfId="0" applyNumberFormat="1" applyFont="1" applyFill="1" applyBorder="1" applyAlignment="1">
      <alignment horizontal="left" vertical="top" wrapText="1"/>
    </xf>
    <xf numFmtId="3" fontId="7" fillId="0" borderId="3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 vertical="top" wrapText="1"/>
    </xf>
    <xf numFmtId="3" fontId="8" fillId="0" borderId="3" xfId="0" applyNumberFormat="1" applyFont="1" applyFill="1" applyBorder="1" applyAlignment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74"/>
  <sheetViews>
    <sheetView showGridLines="0" zoomScaleNormal="100" workbookViewId="0">
      <selection activeCell="I14" sqref="I14"/>
    </sheetView>
  </sheetViews>
  <sheetFormatPr baseColWidth="10" defaultColWidth="17" defaultRowHeight="12" customHeight="1" x14ac:dyDescent="0.2"/>
  <cols>
    <col min="1" max="1" width="2.5703125" style="20" customWidth="1"/>
    <col min="2" max="2" width="17.85546875" style="20" customWidth="1"/>
    <col min="3" max="3" width="42.140625" style="21" customWidth="1"/>
    <col min="4" max="4" width="8.5703125" style="56" customWidth="1"/>
    <col min="5" max="5" width="8.5703125" style="23" customWidth="1"/>
    <col min="6" max="6" width="2" style="20" customWidth="1"/>
    <col min="7" max="9" width="17" style="20"/>
    <col min="10" max="12" width="17" style="23"/>
    <col min="13" max="16384" width="17" style="20"/>
  </cols>
  <sheetData>
    <row r="1" spans="2:5" ht="12" customHeight="1" x14ac:dyDescent="0.2">
      <c r="B1" s="20" t="s">
        <v>73</v>
      </c>
    </row>
    <row r="3" spans="2:5" ht="18" customHeight="1" x14ac:dyDescent="0.2">
      <c r="B3" s="24" t="s">
        <v>61</v>
      </c>
      <c r="C3" s="25" t="s">
        <v>60</v>
      </c>
      <c r="D3" s="12" t="s">
        <v>126</v>
      </c>
      <c r="E3" s="31" t="s">
        <v>124</v>
      </c>
    </row>
    <row r="4" spans="2:5" ht="39" customHeight="1" x14ac:dyDescent="0.2">
      <c r="B4" s="26" t="s">
        <v>57</v>
      </c>
      <c r="C4" s="26" t="s">
        <v>127</v>
      </c>
      <c r="D4" s="4">
        <v>870</v>
      </c>
      <c r="E4" s="35">
        <v>520</v>
      </c>
    </row>
    <row r="5" spans="2:5" ht="18" customHeight="1" x14ac:dyDescent="0.2">
      <c r="B5" s="7" t="s">
        <v>4</v>
      </c>
      <c r="C5" s="7" t="s">
        <v>0</v>
      </c>
      <c r="D5" s="6">
        <v>55</v>
      </c>
      <c r="E5" s="35"/>
    </row>
    <row r="6" spans="2:5" ht="34.5" customHeight="1" x14ac:dyDescent="0.2">
      <c r="B6" s="7" t="s">
        <v>54</v>
      </c>
      <c r="C6" s="7" t="s">
        <v>122</v>
      </c>
      <c r="D6" s="6">
        <v>600</v>
      </c>
      <c r="E6" s="35">
        <v>520</v>
      </c>
    </row>
    <row r="7" spans="2:5" ht="15" customHeight="1" x14ac:dyDescent="0.2">
      <c r="B7" s="7" t="s">
        <v>64</v>
      </c>
      <c r="C7" s="7" t="s">
        <v>120</v>
      </c>
      <c r="D7" s="6">
        <v>110</v>
      </c>
      <c r="E7" s="35">
        <v>98</v>
      </c>
    </row>
    <row r="8" spans="2:5" ht="37.5" customHeight="1" x14ac:dyDescent="0.2">
      <c r="B8" s="7" t="s">
        <v>51</v>
      </c>
      <c r="C8" s="7" t="s">
        <v>123</v>
      </c>
      <c r="D8" s="6">
        <v>365</v>
      </c>
      <c r="E8" s="35">
        <v>350</v>
      </c>
    </row>
    <row r="9" spans="2:5" ht="46.5" customHeight="1" x14ac:dyDescent="0.2">
      <c r="B9" s="7" t="s">
        <v>48</v>
      </c>
      <c r="C9" s="7" t="s">
        <v>121</v>
      </c>
      <c r="D9" s="6">
        <v>800</v>
      </c>
      <c r="E9" s="35">
        <v>568</v>
      </c>
    </row>
    <row r="10" spans="2:5" ht="15" customHeight="1" x14ac:dyDescent="0.2">
      <c r="B10" s="7" t="s">
        <v>44</v>
      </c>
      <c r="C10" s="7" t="s">
        <v>125</v>
      </c>
      <c r="D10" s="6">
        <v>160</v>
      </c>
      <c r="E10" s="35">
        <v>100</v>
      </c>
    </row>
    <row r="11" spans="2:5" ht="15" customHeight="1" x14ac:dyDescent="0.2">
      <c r="B11" s="29"/>
      <c r="C11" s="29"/>
      <c r="D11" s="57">
        <f>SUM(D4:D10)</f>
        <v>2960</v>
      </c>
      <c r="E11" s="57">
        <f>SUM(E4:E10)</f>
        <v>2156</v>
      </c>
    </row>
    <row r="12" spans="2:5" ht="15" customHeight="1" x14ac:dyDescent="0.2"/>
    <row r="13" spans="2:5" ht="15" customHeight="1" x14ac:dyDescent="0.2">
      <c r="B13" s="7" t="s">
        <v>37</v>
      </c>
      <c r="C13" s="7" t="s">
        <v>67</v>
      </c>
      <c r="D13" s="58">
        <v>120</v>
      </c>
      <c r="E13" s="35">
        <v>0</v>
      </c>
    </row>
    <row r="14" spans="2:5" ht="33" customHeight="1" x14ac:dyDescent="0.2">
      <c r="B14" s="7" t="s">
        <v>36</v>
      </c>
      <c r="C14" s="7" t="s">
        <v>119</v>
      </c>
      <c r="D14" s="58">
        <v>190</v>
      </c>
      <c r="E14" s="35">
        <v>155</v>
      </c>
    </row>
    <row r="15" spans="2:5" ht="20.25" customHeight="1" x14ac:dyDescent="0.2">
      <c r="B15" s="7" t="s">
        <v>34</v>
      </c>
      <c r="C15" s="7" t="s">
        <v>128</v>
      </c>
      <c r="D15" s="58">
        <v>68</v>
      </c>
      <c r="E15" s="35">
        <v>25</v>
      </c>
    </row>
    <row r="16" spans="2:5" ht="15" customHeight="1" x14ac:dyDescent="0.2">
      <c r="B16" s="7" t="s">
        <v>32</v>
      </c>
      <c r="C16" s="7" t="s">
        <v>31</v>
      </c>
      <c r="D16" s="58">
        <v>17</v>
      </c>
      <c r="E16" s="35">
        <v>8</v>
      </c>
    </row>
    <row r="17" spans="2:5" ht="15" customHeight="1" x14ac:dyDescent="0.2">
      <c r="B17" s="7" t="s">
        <v>30</v>
      </c>
      <c r="C17" s="7" t="s">
        <v>129</v>
      </c>
      <c r="D17" s="58">
        <v>45</v>
      </c>
      <c r="E17" s="35">
        <v>15</v>
      </c>
    </row>
    <row r="18" spans="2:5" ht="15" customHeight="1" x14ac:dyDescent="0.2">
      <c r="B18" s="7" t="s">
        <v>28</v>
      </c>
      <c r="C18" s="7"/>
      <c r="D18" s="58">
        <v>5</v>
      </c>
      <c r="E18" s="35">
        <v>5</v>
      </c>
    </row>
    <row r="19" spans="2:5" ht="15" customHeight="1" x14ac:dyDescent="0.2">
      <c r="B19" s="7" t="s">
        <v>27</v>
      </c>
      <c r="C19" s="7"/>
      <c r="D19" s="58">
        <v>15</v>
      </c>
      <c r="E19" s="35">
        <v>0</v>
      </c>
    </row>
    <row r="20" spans="2:5" ht="15" customHeight="1" x14ac:dyDescent="0.2">
      <c r="B20" s="7" t="s">
        <v>25</v>
      </c>
      <c r="C20" s="7" t="s">
        <v>24</v>
      </c>
      <c r="D20" s="58">
        <v>16</v>
      </c>
      <c r="E20" s="35">
        <v>16</v>
      </c>
    </row>
    <row r="21" spans="2:5" ht="15" customHeight="1" x14ac:dyDescent="0.2">
      <c r="B21" s="7" t="s">
        <v>22</v>
      </c>
      <c r="C21" s="7" t="s">
        <v>21</v>
      </c>
      <c r="D21" s="58">
        <v>170</v>
      </c>
      <c r="E21" s="35">
        <v>0</v>
      </c>
    </row>
    <row r="22" spans="2:5" ht="15" customHeight="1" x14ac:dyDescent="0.2">
      <c r="B22" s="7" t="s">
        <v>20</v>
      </c>
      <c r="C22" s="7" t="s">
        <v>19</v>
      </c>
      <c r="D22" s="58">
        <v>72</v>
      </c>
      <c r="E22" s="35">
        <v>85</v>
      </c>
    </row>
    <row r="23" spans="2:5" ht="15" customHeight="1" x14ac:dyDescent="0.2">
      <c r="B23" s="7" t="s">
        <v>71</v>
      </c>
      <c r="C23" s="7"/>
      <c r="D23" s="58">
        <v>80</v>
      </c>
      <c r="E23" s="35">
        <v>102</v>
      </c>
    </row>
    <row r="24" spans="2:5" ht="15" customHeight="1" x14ac:dyDescent="0.2">
      <c r="B24" s="7" t="s">
        <v>18</v>
      </c>
      <c r="C24" s="7" t="s">
        <v>130</v>
      </c>
      <c r="D24" s="58">
        <v>97</v>
      </c>
      <c r="E24" s="35">
        <v>85</v>
      </c>
    </row>
    <row r="25" spans="2:5" ht="15" customHeight="1" x14ac:dyDescent="0.2">
      <c r="B25" s="7" t="s">
        <v>70</v>
      </c>
      <c r="C25" s="7" t="s">
        <v>17</v>
      </c>
      <c r="D25" s="58">
        <v>155</v>
      </c>
      <c r="E25" s="35">
        <v>150</v>
      </c>
    </row>
    <row r="26" spans="2:5" ht="15" customHeight="1" x14ac:dyDescent="0.2">
      <c r="B26" s="29"/>
      <c r="C26" s="29"/>
      <c r="D26" s="59">
        <f>SUM(D13:D25)</f>
        <v>1050</v>
      </c>
      <c r="E26" s="3">
        <f>SUM(E13:E25)</f>
        <v>646</v>
      </c>
    </row>
    <row r="27" spans="2:5" ht="15" customHeight="1" x14ac:dyDescent="0.2"/>
    <row r="28" spans="2:5" ht="15" customHeight="1" x14ac:dyDescent="0.2">
      <c r="B28" s="7" t="s">
        <v>14</v>
      </c>
      <c r="C28" s="7" t="s">
        <v>131</v>
      </c>
      <c r="D28" s="58">
        <v>220</v>
      </c>
      <c r="E28" s="35">
        <v>0</v>
      </c>
    </row>
    <row r="29" spans="2:5" ht="15" customHeight="1" x14ac:dyDescent="0.2">
      <c r="B29" s="7" t="s">
        <v>12</v>
      </c>
      <c r="C29" s="7" t="s">
        <v>11</v>
      </c>
      <c r="D29" s="58">
        <v>165</v>
      </c>
      <c r="E29" s="35">
        <v>0</v>
      </c>
    </row>
    <row r="30" spans="2:5" ht="29.25" customHeight="1" x14ac:dyDescent="0.2">
      <c r="B30" s="7" t="s">
        <v>132</v>
      </c>
      <c r="C30" s="7" t="s">
        <v>133</v>
      </c>
      <c r="D30" s="58">
        <v>250</v>
      </c>
      <c r="E30" s="35">
        <v>218</v>
      </c>
    </row>
    <row r="31" spans="2:5" ht="15" customHeight="1" x14ac:dyDescent="0.2">
      <c r="B31" s="7" t="s">
        <v>72</v>
      </c>
      <c r="C31" s="7"/>
      <c r="D31" s="58">
        <v>63</v>
      </c>
      <c r="E31" s="35">
        <v>50</v>
      </c>
    </row>
    <row r="32" spans="2:5" ht="15" customHeight="1" x14ac:dyDescent="0.2">
      <c r="B32" s="7" t="s">
        <v>5</v>
      </c>
      <c r="C32" s="7" t="s">
        <v>134</v>
      </c>
      <c r="D32" s="58">
        <v>55</v>
      </c>
      <c r="E32" s="35">
        <v>55</v>
      </c>
    </row>
    <row r="33" spans="2:11" ht="15" customHeight="1" x14ac:dyDescent="0.2">
      <c r="B33" s="7" t="s">
        <v>3</v>
      </c>
      <c r="C33" s="7" t="s">
        <v>136</v>
      </c>
      <c r="D33" s="58">
        <v>83</v>
      </c>
      <c r="E33" s="35">
        <v>26</v>
      </c>
    </row>
    <row r="34" spans="2:11" ht="15" customHeight="1" x14ac:dyDescent="0.2">
      <c r="B34" s="29"/>
      <c r="C34" s="29"/>
      <c r="D34" s="60">
        <f>SUM(D28:D33)</f>
        <v>836</v>
      </c>
      <c r="E34" s="12">
        <f>SUM(E28:E33)</f>
        <v>349</v>
      </c>
    </row>
    <row r="35" spans="2:11" ht="15" customHeight="1" x14ac:dyDescent="0.2"/>
    <row r="36" spans="2:11" ht="15" customHeight="1" x14ac:dyDescent="0.2"/>
    <row r="37" spans="2:11" ht="15" customHeight="1" x14ac:dyDescent="0.2">
      <c r="B37" s="24" t="s">
        <v>61</v>
      </c>
      <c r="C37" s="25" t="s">
        <v>60</v>
      </c>
      <c r="D37" s="12" t="s">
        <v>126</v>
      </c>
      <c r="E37" s="31" t="s">
        <v>124</v>
      </c>
    </row>
    <row r="38" spans="2:11" ht="15" customHeight="1" x14ac:dyDescent="0.2">
      <c r="B38" s="63" t="s">
        <v>107</v>
      </c>
      <c r="C38" s="64"/>
      <c r="D38" s="6">
        <v>120</v>
      </c>
      <c r="E38" s="35">
        <v>80</v>
      </c>
    </row>
    <row r="39" spans="2:11" ht="15" customHeight="1" x14ac:dyDescent="0.2">
      <c r="B39" s="61" t="s">
        <v>66</v>
      </c>
      <c r="C39" s="61" t="s">
        <v>135</v>
      </c>
      <c r="D39" s="6">
        <v>400</v>
      </c>
      <c r="E39" s="35">
        <v>220</v>
      </c>
    </row>
    <row r="40" spans="2:11" ht="15" customHeight="1" x14ac:dyDescent="0.2">
      <c r="B40" s="63" t="s">
        <v>63</v>
      </c>
      <c r="C40" s="64"/>
      <c r="D40" s="6">
        <v>412</v>
      </c>
      <c r="E40" s="35">
        <v>292</v>
      </c>
      <c r="F40" s="29"/>
    </row>
    <row r="41" spans="2:11" ht="15" customHeight="1" x14ac:dyDescent="0.2">
      <c r="B41" s="29"/>
      <c r="C41" s="29"/>
      <c r="D41" s="12">
        <f>SUM(D38:D40)</f>
        <v>932</v>
      </c>
      <c r="E41" s="12">
        <f>SUM(E38:E40)</f>
        <v>592</v>
      </c>
      <c r="F41" s="29"/>
    </row>
    <row r="42" spans="2:11" ht="15" customHeight="1" x14ac:dyDescent="0.2">
      <c r="F42" s="29"/>
    </row>
    <row r="43" spans="2:11" ht="15" customHeight="1" x14ac:dyDescent="0.2">
      <c r="B43" s="7" t="s">
        <v>59</v>
      </c>
      <c r="C43" s="7" t="s">
        <v>58</v>
      </c>
      <c r="D43" s="6">
        <v>73</v>
      </c>
      <c r="E43" s="35">
        <v>0</v>
      </c>
      <c r="F43" s="29"/>
      <c r="G43" s="32"/>
      <c r="H43" s="33"/>
      <c r="I43" s="33"/>
      <c r="J43" s="18"/>
      <c r="K43" s="19"/>
    </row>
    <row r="44" spans="2:11" ht="15" customHeight="1" x14ac:dyDescent="0.2">
      <c r="B44" s="36" t="s">
        <v>56</v>
      </c>
      <c r="C44" s="7" t="s">
        <v>55</v>
      </c>
      <c r="D44" s="6">
        <v>50</v>
      </c>
      <c r="E44" s="35">
        <v>32</v>
      </c>
    </row>
    <row r="45" spans="2:11" ht="15" customHeight="1" x14ac:dyDescent="0.2">
      <c r="B45" s="7" t="s">
        <v>53</v>
      </c>
      <c r="C45" s="7" t="s">
        <v>160</v>
      </c>
      <c r="D45" s="6">
        <v>330</v>
      </c>
      <c r="E45" s="35">
        <v>300</v>
      </c>
    </row>
    <row r="46" spans="2:11" ht="15" customHeight="1" x14ac:dyDescent="0.2">
      <c r="B46" s="7" t="s">
        <v>52</v>
      </c>
      <c r="C46" s="7" t="s">
        <v>161</v>
      </c>
      <c r="D46" s="6">
        <v>250</v>
      </c>
      <c r="E46" s="35">
        <v>0</v>
      </c>
      <c r="F46" s="37"/>
    </row>
    <row r="47" spans="2:11" ht="15" customHeight="1" x14ac:dyDescent="0.2">
      <c r="B47" s="7" t="s">
        <v>50</v>
      </c>
      <c r="C47" s="7" t="s">
        <v>137</v>
      </c>
      <c r="D47" s="6">
        <v>130</v>
      </c>
      <c r="E47" s="35">
        <v>105</v>
      </c>
    </row>
    <row r="48" spans="2:11" ht="15" customHeight="1" x14ac:dyDescent="0.2">
      <c r="B48" s="7" t="s">
        <v>49</v>
      </c>
      <c r="C48" s="7" t="s">
        <v>137</v>
      </c>
      <c r="D48" s="6">
        <v>200</v>
      </c>
      <c r="E48" s="35">
        <v>176</v>
      </c>
    </row>
    <row r="49" spans="2:6" ht="15" customHeight="1" x14ac:dyDescent="0.2">
      <c r="B49" s="7" t="s">
        <v>138</v>
      </c>
      <c r="C49" s="7"/>
      <c r="D49" s="6">
        <v>30</v>
      </c>
      <c r="E49" s="35">
        <v>15</v>
      </c>
    </row>
    <row r="50" spans="2:6" ht="15" customHeight="1" x14ac:dyDescent="0.2">
      <c r="B50" s="7" t="s">
        <v>46</v>
      </c>
      <c r="C50" s="7" t="s">
        <v>45</v>
      </c>
      <c r="D50" s="6">
        <v>50</v>
      </c>
      <c r="E50" s="35">
        <v>0</v>
      </c>
    </row>
    <row r="51" spans="2:6" ht="15" customHeight="1" x14ac:dyDescent="0.2">
      <c r="B51" s="7" t="s">
        <v>43</v>
      </c>
      <c r="C51" s="7"/>
      <c r="D51" s="6">
        <v>40</v>
      </c>
      <c r="E51" s="35">
        <v>20</v>
      </c>
    </row>
    <row r="52" spans="2:6" ht="15" customHeight="1" x14ac:dyDescent="0.2">
      <c r="B52" s="7" t="s">
        <v>41</v>
      </c>
      <c r="C52" s="7" t="s">
        <v>162</v>
      </c>
      <c r="D52" s="6">
        <v>260</v>
      </c>
      <c r="E52" s="35">
        <v>80</v>
      </c>
    </row>
    <row r="53" spans="2:6" ht="15" customHeight="1" x14ac:dyDescent="0.2">
      <c r="B53" s="7" t="s">
        <v>39</v>
      </c>
      <c r="C53" s="7"/>
      <c r="D53" s="6">
        <v>85</v>
      </c>
      <c r="E53" s="35">
        <v>0</v>
      </c>
    </row>
    <row r="54" spans="2:6" ht="15" customHeight="1" x14ac:dyDescent="0.2">
      <c r="B54" s="7" t="s">
        <v>38</v>
      </c>
      <c r="C54" s="7" t="s">
        <v>68</v>
      </c>
      <c r="D54" s="6">
        <v>147</v>
      </c>
      <c r="E54" s="35">
        <v>0</v>
      </c>
    </row>
    <row r="55" spans="2:6" ht="15" customHeight="1" x14ac:dyDescent="0.2">
      <c r="B55" s="7" t="s">
        <v>84</v>
      </c>
      <c r="C55" s="7" t="s">
        <v>0</v>
      </c>
      <c r="D55" s="6">
        <v>40</v>
      </c>
      <c r="E55" s="35">
        <v>40</v>
      </c>
    </row>
    <row r="56" spans="2:6" ht="15" customHeight="1" x14ac:dyDescent="0.2">
      <c r="B56" s="7" t="s">
        <v>35</v>
      </c>
      <c r="C56" s="7" t="s">
        <v>139</v>
      </c>
      <c r="D56" s="6">
        <v>72</v>
      </c>
      <c r="E56" s="35">
        <v>72</v>
      </c>
    </row>
    <row r="57" spans="2:6" ht="15" customHeight="1" x14ac:dyDescent="0.2">
      <c r="B57" s="7" t="s">
        <v>33</v>
      </c>
      <c r="C57" s="7" t="s">
        <v>140</v>
      </c>
      <c r="D57" s="6">
        <v>120</v>
      </c>
      <c r="E57" s="35">
        <v>0</v>
      </c>
    </row>
    <row r="58" spans="2:6" ht="15" customHeight="1" x14ac:dyDescent="0.2">
      <c r="B58" s="7" t="s">
        <v>164</v>
      </c>
      <c r="C58" s="7" t="s">
        <v>0</v>
      </c>
      <c r="D58" s="6">
        <v>78</v>
      </c>
      <c r="E58" s="35">
        <v>28</v>
      </c>
    </row>
    <row r="59" spans="2:6" ht="15" customHeight="1" x14ac:dyDescent="0.2">
      <c r="B59" s="7" t="s">
        <v>141</v>
      </c>
      <c r="C59" s="7" t="s">
        <v>142</v>
      </c>
      <c r="D59" s="6">
        <v>34</v>
      </c>
      <c r="E59" s="35">
        <v>34</v>
      </c>
    </row>
    <row r="60" spans="2:6" ht="15" customHeight="1" x14ac:dyDescent="0.2">
      <c r="B60" s="7" t="s">
        <v>163</v>
      </c>
      <c r="C60" s="7"/>
      <c r="D60" s="6">
        <v>40</v>
      </c>
      <c r="E60" s="35">
        <v>0</v>
      </c>
    </row>
    <row r="61" spans="2:6" ht="15" customHeight="1" x14ac:dyDescent="0.2">
      <c r="B61" s="7" t="s">
        <v>23</v>
      </c>
      <c r="C61" s="7" t="s">
        <v>91</v>
      </c>
      <c r="D61" s="6">
        <v>450</v>
      </c>
      <c r="E61" s="35">
        <v>350</v>
      </c>
    </row>
    <row r="62" spans="2:6" ht="15" customHeight="1" x14ac:dyDescent="0.2">
      <c r="B62" s="11"/>
      <c r="C62" s="11"/>
      <c r="D62" s="12">
        <f>SUM(D43:D61)</f>
        <v>2479</v>
      </c>
      <c r="E62" s="12">
        <f>SUM(E43:E61)</f>
        <v>1252</v>
      </c>
      <c r="F62" s="37"/>
    </row>
    <row r="63" spans="2:6" ht="15" customHeight="1" x14ac:dyDescent="0.2">
      <c r="B63" s="11"/>
      <c r="C63" s="11"/>
      <c r="D63" s="13"/>
      <c r="E63" s="14"/>
    </row>
    <row r="64" spans="2:6" ht="15" customHeight="1" x14ac:dyDescent="0.2">
      <c r="B64" s="63" t="s">
        <v>16</v>
      </c>
      <c r="C64" s="64"/>
      <c r="D64" s="16"/>
    </row>
    <row r="65" spans="2:8" ht="15" customHeight="1" x14ac:dyDescent="0.2">
      <c r="B65" s="7" t="s">
        <v>13</v>
      </c>
      <c r="C65" s="7"/>
      <c r="D65" s="6">
        <v>110</v>
      </c>
      <c r="E65" s="35"/>
    </row>
    <row r="66" spans="2:8" ht="15" customHeight="1" x14ac:dyDescent="0.2">
      <c r="B66" s="7" t="s">
        <v>10</v>
      </c>
      <c r="C66" s="7"/>
      <c r="D66" s="6">
        <v>250</v>
      </c>
      <c r="E66" s="35"/>
    </row>
    <row r="67" spans="2:8" ht="15" customHeight="1" x14ac:dyDescent="0.2">
      <c r="B67" s="7" t="s">
        <v>9</v>
      </c>
      <c r="C67" s="7" t="s">
        <v>8</v>
      </c>
      <c r="D67" s="6">
        <v>208</v>
      </c>
      <c r="E67" s="35">
        <v>208</v>
      </c>
    </row>
    <row r="68" spans="2:8" ht="15" customHeight="1" x14ac:dyDescent="0.2">
      <c r="B68" s="7" t="s">
        <v>165</v>
      </c>
      <c r="C68" s="7" t="s">
        <v>166</v>
      </c>
      <c r="D68" s="6">
        <v>160</v>
      </c>
      <c r="E68" s="35">
        <v>160</v>
      </c>
    </row>
    <row r="69" spans="2:8" ht="15" customHeight="1" x14ac:dyDescent="0.2">
      <c r="B69" s="7" t="s">
        <v>7</v>
      </c>
      <c r="C69" s="7" t="s">
        <v>6</v>
      </c>
      <c r="D69" s="6">
        <v>760</v>
      </c>
      <c r="E69" s="35"/>
    </row>
    <row r="70" spans="2:8" ht="15" customHeight="1" x14ac:dyDescent="0.2">
      <c r="B70" s="29"/>
      <c r="C70" s="29"/>
      <c r="D70" s="3">
        <f>SUM(D65:D69)</f>
        <v>1488</v>
      </c>
      <c r="E70" s="3">
        <f>SUM(E65:E69)</f>
        <v>368</v>
      </c>
    </row>
    <row r="71" spans="2:8" ht="15" customHeight="1" x14ac:dyDescent="0.2">
      <c r="D71" s="23"/>
    </row>
    <row r="72" spans="2:8" ht="15" customHeight="1" x14ac:dyDescent="0.2">
      <c r="C72" s="38" t="s">
        <v>62</v>
      </c>
      <c r="D72" s="12" t="s">
        <v>126</v>
      </c>
      <c r="E72" s="31" t="s">
        <v>124</v>
      </c>
    </row>
    <row r="73" spans="2:8" ht="15" customHeight="1" x14ac:dyDescent="0.2">
      <c r="C73" s="38" t="s">
        <v>143</v>
      </c>
      <c r="D73" s="3">
        <f>D70+D62+D41+D34+D26+D11</f>
        <v>9745</v>
      </c>
      <c r="E73" s="3">
        <f>E70+E62+E41+E34+E26+E11</f>
        <v>5363</v>
      </c>
    </row>
    <row r="74" spans="2:8" ht="15" customHeight="1" x14ac:dyDescent="0.25">
      <c r="B74" s="29"/>
      <c r="C74" s="38" t="s">
        <v>1</v>
      </c>
      <c r="D74" s="3">
        <f>D73+D70</f>
        <v>11233</v>
      </c>
      <c r="E74" s="3">
        <f>E73+E70</f>
        <v>5731</v>
      </c>
      <c r="H74" s="54"/>
    </row>
  </sheetData>
  <mergeCells count="3">
    <mergeCell ref="B40:C40"/>
    <mergeCell ref="B38:C38"/>
    <mergeCell ref="B64:C64"/>
  </mergeCells>
  <conditionalFormatting sqref="B43">
    <cfRule type="expression" dxfId="4" priority="1">
      <formula>"&lt;0"</formula>
    </cfRule>
  </conditionalFormatting>
  <pageMargins left="0.78740157480314965" right="0.78740157480314965" top="0.39370078740157483" bottom="0.39370078740157483" header="0.51181102362204722" footer="0.51181102362204722"/>
  <pageSetup paperSize="9" orientation="portrait" horizontalDpi="4294967293" verticalDpi="4294967293" r:id="rId1"/>
  <headerFooter alignWithMargins="0"/>
  <rowBreaks count="1" manualBreakCount="1">
    <brk id="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82B35-050F-4736-AFE9-2F8117C3A3EF}">
  <dimension ref="B1:H108"/>
  <sheetViews>
    <sheetView showGridLines="0" tabSelected="1" topLeftCell="A74" workbookViewId="0">
      <selection activeCell="A63" sqref="A63:E104"/>
    </sheetView>
  </sheetViews>
  <sheetFormatPr baseColWidth="10" defaultRowHeight="15.75" x14ac:dyDescent="0.25"/>
  <cols>
    <col min="1" max="1" width="2" style="39" customWidth="1"/>
    <col min="2" max="2" width="18.7109375" style="39" customWidth="1"/>
    <col min="3" max="3" width="39" style="39" customWidth="1"/>
    <col min="4" max="4" width="10.85546875" style="39" customWidth="1"/>
    <col min="5" max="5" width="1.28515625" style="39" customWidth="1"/>
    <col min="6" max="6" width="18" style="39" customWidth="1"/>
    <col min="7" max="7" width="32.28515625" style="39" customWidth="1"/>
    <col min="8" max="16384" width="11.42578125" style="39"/>
  </cols>
  <sheetData>
    <row r="1" spans="2:4" x14ac:dyDescent="0.25">
      <c r="B1" s="39" t="s">
        <v>74</v>
      </c>
    </row>
    <row r="2" spans="2:4" ht="9.75" customHeight="1" x14ac:dyDescent="0.25"/>
    <row r="3" spans="2:4" s="41" customFormat="1" x14ac:dyDescent="0.25">
      <c r="B3" s="40" t="s">
        <v>78</v>
      </c>
      <c r="C3" s="25" t="s">
        <v>82</v>
      </c>
      <c r="D3" s="3" t="s">
        <v>75</v>
      </c>
    </row>
    <row r="4" spans="2:4" ht="31.5" x14ac:dyDescent="0.25">
      <c r="B4" s="42" t="s">
        <v>57</v>
      </c>
      <c r="C4" s="42" t="s">
        <v>102</v>
      </c>
      <c r="D4" s="43">
        <v>830</v>
      </c>
    </row>
    <row r="5" spans="2:4" ht="31.5" x14ac:dyDescent="0.25">
      <c r="B5" s="42" t="s">
        <v>48</v>
      </c>
      <c r="C5" s="42" t="s">
        <v>101</v>
      </c>
      <c r="D5" s="43">
        <v>800</v>
      </c>
    </row>
    <row r="6" spans="2:4" x14ac:dyDescent="0.25">
      <c r="B6" s="42" t="s">
        <v>4</v>
      </c>
      <c r="C6" s="42"/>
      <c r="D6" s="43">
        <v>55</v>
      </c>
    </row>
    <row r="7" spans="2:4" x14ac:dyDescent="0.25">
      <c r="B7" s="42" t="s">
        <v>44</v>
      </c>
      <c r="C7" s="42" t="s">
        <v>93</v>
      </c>
      <c r="D7" s="43">
        <v>160</v>
      </c>
    </row>
    <row r="8" spans="2:4" x14ac:dyDescent="0.25">
      <c r="B8" s="44"/>
      <c r="C8" s="44"/>
      <c r="D8" s="45">
        <f>SUM(D4:D7)</f>
        <v>1845</v>
      </c>
    </row>
    <row r="9" spans="2:4" ht="12.75" customHeight="1" x14ac:dyDescent="0.25">
      <c r="B9" s="44"/>
      <c r="C9" s="44"/>
      <c r="D9" s="46"/>
    </row>
    <row r="10" spans="2:4" x14ac:dyDescent="0.25">
      <c r="B10" s="40" t="s">
        <v>76</v>
      </c>
      <c r="C10" s="25" t="s">
        <v>82</v>
      </c>
      <c r="D10" s="3" t="s">
        <v>75</v>
      </c>
    </row>
    <row r="11" spans="2:4" x14ac:dyDescent="0.25">
      <c r="B11" s="42" t="s">
        <v>20</v>
      </c>
      <c r="C11" s="42" t="s">
        <v>19</v>
      </c>
      <c r="D11" s="43">
        <v>72</v>
      </c>
    </row>
    <row r="12" spans="2:4" ht="12.75" customHeight="1" x14ac:dyDescent="0.25">
      <c r="B12" s="47" t="s">
        <v>30</v>
      </c>
      <c r="C12" s="47" t="s">
        <v>96</v>
      </c>
      <c r="D12" s="47">
        <v>15</v>
      </c>
    </row>
    <row r="13" spans="2:4" x14ac:dyDescent="0.25">
      <c r="B13" s="42" t="s">
        <v>71</v>
      </c>
      <c r="C13" s="42" t="s">
        <v>94</v>
      </c>
      <c r="D13" s="43">
        <v>20</v>
      </c>
    </row>
    <row r="14" spans="2:4" x14ac:dyDescent="0.25">
      <c r="B14" s="42" t="s">
        <v>18</v>
      </c>
      <c r="C14" s="42" t="s">
        <v>103</v>
      </c>
      <c r="D14" s="43">
        <v>90</v>
      </c>
    </row>
    <row r="15" spans="2:4" x14ac:dyDescent="0.25">
      <c r="B15" s="42" t="s">
        <v>70</v>
      </c>
      <c r="C15" s="42" t="s">
        <v>95</v>
      </c>
      <c r="D15" s="43">
        <v>80</v>
      </c>
    </row>
    <row r="16" spans="2:4" x14ac:dyDescent="0.25">
      <c r="B16" s="44"/>
      <c r="C16" s="44"/>
      <c r="D16" s="2">
        <f>SUM(D10:D15)</f>
        <v>277</v>
      </c>
    </row>
    <row r="17" spans="2:4" x14ac:dyDescent="0.25">
      <c r="B17" s="44"/>
      <c r="C17" s="44"/>
      <c r="D17" s="62"/>
    </row>
    <row r="18" spans="2:4" x14ac:dyDescent="0.25">
      <c r="B18" s="40" t="s">
        <v>79</v>
      </c>
      <c r="C18" s="25" t="s">
        <v>82</v>
      </c>
      <c r="D18" s="3" t="s">
        <v>75</v>
      </c>
    </row>
    <row r="19" spans="2:4" x14ac:dyDescent="0.25">
      <c r="B19" s="42" t="s">
        <v>14</v>
      </c>
      <c r="C19" s="42" t="s">
        <v>97</v>
      </c>
      <c r="D19" s="43"/>
    </row>
    <row r="20" spans="2:4" x14ac:dyDescent="0.25">
      <c r="B20" s="42" t="s">
        <v>12</v>
      </c>
      <c r="C20" s="42" t="s">
        <v>104</v>
      </c>
      <c r="D20" s="43">
        <v>165</v>
      </c>
    </row>
    <row r="21" spans="2:4" ht="36" customHeight="1" x14ac:dyDescent="0.25">
      <c r="B21" s="42" t="s">
        <v>100</v>
      </c>
      <c r="C21" s="42" t="s">
        <v>106</v>
      </c>
      <c r="D21" s="43">
        <v>180</v>
      </c>
    </row>
    <row r="22" spans="2:4" x14ac:dyDescent="0.25">
      <c r="B22" s="42" t="s">
        <v>72</v>
      </c>
      <c r="C22" s="42"/>
      <c r="D22" s="43">
        <v>50</v>
      </c>
    </row>
    <row r="23" spans="2:4" ht="15.75" customHeight="1" x14ac:dyDescent="0.25">
      <c r="B23" s="42" t="s">
        <v>5</v>
      </c>
      <c r="C23" s="42" t="s">
        <v>105</v>
      </c>
      <c r="D23" s="43">
        <v>55</v>
      </c>
    </row>
    <row r="24" spans="2:4" x14ac:dyDescent="0.25">
      <c r="B24" s="42" t="s">
        <v>3</v>
      </c>
      <c r="C24" s="42" t="s">
        <v>2</v>
      </c>
      <c r="D24" s="43">
        <v>26</v>
      </c>
    </row>
    <row r="25" spans="2:4" x14ac:dyDescent="0.25">
      <c r="B25" s="44"/>
      <c r="C25" s="44"/>
      <c r="D25" s="9">
        <f>SUM(D19:D24)</f>
        <v>476</v>
      </c>
    </row>
    <row r="26" spans="2:4" x14ac:dyDescent="0.25">
      <c r="B26" s="48" t="s">
        <v>80</v>
      </c>
      <c r="D26" s="49"/>
    </row>
    <row r="27" spans="2:4" ht="16.5" customHeight="1" x14ac:dyDescent="0.25">
      <c r="B27" s="65" t="s">
        <v>107</v>
      </c>
      <c r="C27" s="66"/>
      <c r="D27" s="43">
        <v>120</v>
      </c>
    </row>
    <row r="28" spans="2:4" ht="17.25" customHeight="1" x14ac:dyDescent="0.25">
      <c r="B28" s="50" t="s">
        <v>66</v>
      </c>
      <c r="C28" s="50" t="s">
        <v>98</v>
      </c>
      <c r="D28" s="43">
        <v>200</v>
      </c>
    </row>
    <row r="29" spans="2:4" ht="14.25" customHeight="1" x14ac:dyDescent="0.25">
      <c r="B29" s="65" t="s">
        <v>99</v>
      </c>
      <c r="C29" s="66"/>
      <c r="D29" s="43">
        <v>200</v>
      </c>
    </row>
    <row r="30" spans="2:4" x14ac:dyDescent="0.25">
      <c r="B30" s="44"/>
      <c r="C30" s="44"/>
      <c r="D30" s="9">
        <f>D29+D28+D27</f>
        <v>520</v>
      </c>
    </row>
    <row r="31" spans="2:4" x14ac:dyDescent="0.25">
      <c r="B31" s="44"/>
      <c r="C31" s="44"/>
      <c r="D31" s="45"/>
    </row>
    <row r="33" spans="2:8" x14ac:dyDescent="0.25">
      <c r="B33" s="40" t="s">
        <v>81</v>
      </c>
      <c r="C33" s="25" t="s">
        <v>82</v>
      </c>
      <c r="D33" s="3" t="s">
        <v>75</v>
      </c>
    </row>
    <row r="34" spans="2:8" x14ac:dyDescent="0.25">
      <c r="B34" s="42" t="s">
        <v>77</v>
      </c>
      <c r="C34" s="42" t="s">
        <v>168</v>
      </c>
      <c r="D34" s="51">
        <v>60</v>
      </c>
    </row>
    <row r="35" spans="2:8" x14ac:dyDescent="0.25">
      <c r="B35" s="42" t="s">
        <v>56</v>
      </c>
      <c r="C35" s="42" t="s">
        <v>55</v>
      </c>
      <c r="D35" s="51">
        <v>50</v>
      </c>
    </row>
    <row r="36" spans="2:8" x14ac:dyDescent="0.25">
      <c r="B36" s="42" t="s">
        <v>53</v>
      </c>
      <c r="C36" s="42" t="s">
        <v>83</v>
      </c>
      <c r="D36" s="51">
        <v>350</v>
      </c>
    </row>
    <row r="37" spans="2:8" x14ac:dyDescent="0.25">
      <c r="B37" s="42" t="s">
        <v>52</v>
      </c>
      <c r="C37" s="42" t="s">
        <v>87</v>
      </c>
      <c r="D37" s="51">
        <v>150</v>
      </c>
    </row>
    <row r="38" spans="2:8" x14ac:dyDescent="0.25">
      <c r="B38" s="42" t="s">
        <v>50</v>
      </c>
      <c r="C38" s="42" t="s">
        <v>92</v>
      </c>
      <c r="D38" s="51">
        <v>110</v>
      </c>
    </row>
    <row r="39" spans="2:8" x14ac:dyDescent="0.25">
      <c r="B39" s="42" t="s">
        <v>49</v>
      </c>
      <c r="C39" s="42" t="s">
        <v>92</v>
      </c>
      <c r="D39" s="51">
        <v>180</v>
      </c>
    </row>
    <row r="40" spans="2:8" x14ac:dyDescent="0.25">
      <c r="B40" s="42" t="s">
        <v>47</v>
      </c>
      <c r="C40" s="42" t="s">
        <v>88</v>
      </c>
      <c r="D40" s="51">
        <v>30</v>
      </c>
    </row>
    <row r="41" spans="2:8" x14ac:dyDescent="0.25">
      <c r="B41" s="42" t="s">
        <v>167</v>
      </c>
      <c r="C41" s="42" t="s">
        <v>89</v>
      </c>
      <c r="D41" s="51">
        <v>70</v>
      </c>
    </row>
    <row r="42" spans="2:8" x14ac:dyDescent="0.25">
      <c r="B42" s="42" t="s">
        <v>43</v>
      </c>
      <c r="C42" s="42"/>
      <c r="D42" s="51">
        <v>20</v>
      </c>
    </row>
    <row r="43" spans="2:8" x14ac:dyDescent="0.25">
      <c r="B43" s="42" t="s">
        <v>41</v>
      </c>
      <c r="C43" s="42" t="s">
        <v>108</v>
      </c>
      <c r="D43" s="51">
        <v>260</v>
      </c>
    </row>
    <row r="44" spans="2:8" x14ac:dyDescent="0.25">
      <c r="B44" s="42" t="s">
        <v>84</v>
      </c>
      <c r="C44" s="42" t="s">
        <v>90</v>
      </c>
      <c r="D44" s="51">
        <v>85</v>
      </c>
      <c r="F44" s="44"/>
      <c r="H44" s="52"/>
    </row>
    <row r="45" spans="2:8" x14ac:dyDescent="0.25">
      <c r="B45" s="42" t="s">
        <v>85</v>
      </c>
      <c r="C45" s="42" t="s">
        <v>109</v>
      </c>
      <c r="D45" s="51">
        <v>80</v>
      </c>
      <c r="F45" s="44"/>
      <c r="H45" s="52"/>
    </row>
    <row r="46" spans="2:8" x14ac:dyDescent="0.25">
      <c r="B46" s="42" t="s">
        <v>65</v>
      </c>
      <c r="C46" s="42" t="s">
        <v>169</v>
      </c>
      <c r="D46" s="51">
        <v>30</v>
      </c>
    </row>
    <row r="47" spans="2:8" x14ac:dyDescent="0.25">
      <c r="B47" s="42" t="s">
        <v>26</v>
      </c>
      <c r="C47" s="42" t="s">
        <v>86</v>
      </c>
      <c r="D47" s="51">
        <v>40</v>
      </c>
    </row>
    <row r="48" spans="2:8" x14ac:dyDescent="0.25">
      <c r="B48" s="42" t="s">
        <v>23</v>
      </c>
      <c r="C48" s="42" t="s">
        <v>91</v>
      </c>
      <c r="D48" s="51">
        <v>350</v>
      </c>
    </row>
    <row r="49" spans="2:4" x14ac:dyDescent="0.25">
      <c r="B49" s="44"/>
      <c r="C49" s="44"/>
      <c r="D49" s="53">
        <f>SUM(D35:D48)</f>
        <v>1805</v>
      </c>
    </row>
    <row r="51" spans="2:4" ht="31.5" x14ac:dyDescent="0.25">
      <c r="B51" s="40" t="s">
        <v>16</v>
      </c>
      <c r="C51" s="25" t="s">
        <v>82</v>
      </c>
      <c r="D51" s="3" t="s">
        <v>75</v>
      </c>
    </row>
    <row r="52" spans="2:4" x14ac:dyDescent="0.25">
      <c r="B52" s="42" t="s">
        <v>15</v>
      </c>
      <c r="C52" s="42"/>
      <c r="D52" s="51">
        <v>160</v>
      </c>
    </row>
    <row r="53" spans="2:4" x14ac:dyDescent="0.25">
      <c r="B53" s="42" t="s">
        <v>13</v>
      </c>
      <c r="C53" s="42"/>
      <c r="D53" s="51">
        <v>110</v>
      </c>
    </row>
    <row r="54" spans="2:4" x14ac:dyDescent="0.25">
      <c r="B54" s="42" t="s">
        <v>10</v>
      </c>
      <c r="C54" s="42" t="s">
        <v>110</v>
      </c>
      <c r="D54" s="51">
        <v>350</v>
      </c>
    </row>
    <row r="55" spans="2:4" x14ac:dyDescent="0.25">
      <c r="B55" s="42" t="s">
        <v>9</v>
      </c>
      <c r="C55" s="42" t="s">
        <v>8</v>
      </c>
      <c r="D55" s="51">
        <v>208</v>
      </c>
    </row>
    <row r="56" spans="2:4" ht="22.5" customHeight="1" x14ac:dyDescent="0.25">
      <c r="B56" s="42" t="s">
        <v>69</v>
      </c>
      <c r="C56" s="42" t="s">
        <v>111</v>
      </c>
      <c r="D56" s="51">
        <v>160</v>
      </c>
    </row>
    <row r="57" spans="2:4" x14ac:dyDescent="0.25">
      <c r="B57" s="42" t="s">
        <v>7</v>
      </c>
      <c r="C57" s="42" t="s">
        <v>6</v>
      </c>
      <c r="D57" s="51">
        <v>760</v>
      </c>
    </row>
    <row r="58" spans="2:4" x14ac:dyDescent="0.25">
      <c r="B58" s="44"/>
      <c r="C58" s="44"/>
      <c r="D58" s="3">
        <f>SUM(D52:D57)</f>
        <v>1748</v>
      </c>
    </row>
    <row r="59" spans="2:4" x14ac:dyDescent="0.25">
      <c r="D59" s="52"/>
    </row>
    <row r="60" spans="2:4" x14ac:dyDescent="0.25">
      <c r="C60" s="38" t="s">
        <v>112</v>
      </c>
      <c r="D60" s="3">
        <f>D49+D30+D25+D16+D8</f>
        <v>4923</v>
      </c>
    </row>
    <row r="61" spans="2:4" x14ac:dyDescent="0.25">
      <c r="C61" s="38" t="s">
        <v>113</v>
      </c>
      <c r="D61" s="3">
        <f>D60+D58</f>
        <v>6671</v>
      </c>
    </row>
    <row r="62" spans="2:4" x14ac:dyDescent="0.25">
      <c r="B62" s="44"/>
      <c r="C62" s="32"/>
      <c r="D62" s="18"/>
    </row>
    <row r="64" spans="2:4" x14ac:dyDescent="0.25">
      <c r="B64" s="40" t="s">
        <v>181</v>
      </c>
      <c r="C64" s="25" t="s">
        <v>82</v>
      </c>
      <c r="D64" s="3" t="s">
        <v>75</v>
      </c>
    </row>
    <row r="65" spans="2:4" x14ac:dyDescent="0.25">
      <c r="B65" s="42" t="s">
        <v>57</v>
      </c>
      <c r="C65" s="42" t="s">
        <v>182</v>
      </c>
      <c r="D65" s="51">
        <v>830</v>
      </c>
    </row>
    <row r="66" spans="2:4" x14ac:dyDescent="0.25">
      <c r="B66" s="42" t="s">
        <v>185</v>
      </c>
      <c r="C66" s="42"/>
      <c r="D66" s="51">
        <v>55</v>
      </c>
    </row>
    <row r="67" spans="2:4" x14ac:dyDescent="0.25">
      <c r="B67" s="42" t="s">
        <v>48</v>
      </c>
      <c r="C67" s="42" t="s">
        <v>183</v>
      </c>
      <c r="D67" s="51">
        <v>800</v>
      </c>
    </row>
    <row r="68" spans="2:4" x14ac:dyDescent="0.25">
      <c r="B68" s="42" t="s">
        <v>44</v>
      </c>
      <c r="C68" s="42" t="s">
        <v>186</v>
      </c>
      <c r="D68" s="51">
        <v>100</v>
      </c>
    </row>
    <row r="69" spans="2:4" x14ac:dyDescent="0.25">
      <c r="B69" s="47" t="s">
        <v>30</v>
      </c>
      <c r="C69" s="47" t="s">
        <v>96</v>
      </c>
      <c r="D69" s="70">
        <v>15</v>
      </c>
    </row>
    <row r="70" spans="2:4" x14ac:dyDescent="0.25">
      <c r="B70" s="42" t="s">
        <v>71</v>
      </c>
      <c r="C70" s="42" t="s">
        <v>94</v>
      </c>
      <c r="D70" s="51">
        <v>20</v>
      </c>
    </row>
    <row r="71" spans="2:4" x14ac:dyDescent="0.25">
      <c r="B71" s="42" t="s">
        <v>18</v>
      </c>
      <c r="C71" s="42" t="s">
        <v>103</v>
      </c>
      <c r="D71" s="51">
        <v>90</v>
      </c>
    </row>
    <row r="72" spans="2:4" x14ac:dyDescent="0.25">
      <c r="B72" s="42" t="s">
        <v>70</v>
      </c>
      <c r="C72" s="42" t="s">
        <v>95</v>
      </c>
      <c r="D72" s="51">
        <v>50</v>
      </c>
    </row>
    <row r="73" spans="2:4" x14ac:dyDescent="0.25">
      <c r="B73" s="42" t="s">
        <v>14</v>
      </c>
      <c r="C73" s="42" t="s">
        <v>97</v>
      </c>
      <c r="D73" s="51"/>
    </row>
    <row r="74" spans="2:4" x14ac:dyDescent="0.25">
      <c r="B74" s="42" t="s">
        <v>12</v>
      </c>
      <c r="C74" s="42" t="s">
        <v>104</v>
      </c>
      <c r="D74" s="51">
        <v>165</v>
      </c>
    </row>
    <row r="75" spans="2:4" x14ac:dyDescent="0.25">
      <c r="B75" s="42" t="s">
        <v>100</v>
      </c>
      <c r="C75" s="42" t="s">
        <v>180</v>
      </c>
      <c r="D75" s="51">
        <v>180</v>
      </c>
    </row>
    <row r="76" spans="2:4" x14ac:dyDescent="0.25">
      <c r="B76" s="42" t="s">
        <v>72</v>
      </c>
      <c r="C76" s="42"/>
      <c r="D76" s="51">
        <v>50</v>
      </c>
    </row>
    <row r="77" spans="2:4" x14ac:dyDescent="0.25">
      <c r="B77" s="42" t="s">
        <v>5</v>
      </c>
      <c r="C77" s="42" t="s">
        <v>105</v>
      </c>
      <c r="D77" s="51">
        <v>55</v>
      </c>
    </row>
    <row r="78" spans="2:4" x14ac:dyDescent="0.25">
      <c r="B78" s="42" t="s">
        <v>3</v>
      </c>
      <c r="C78" s="42" t="s">
        <v>2</v>
      </c>
      <c r="D78" s="51">
        <v>26</v>
      </c>
    </row>
    <row r="79" spans="2:4" x14ac:dyDescent="0.25">
      <c r="B79" s="65" t="s">
        <v>107</v>
      </c>
      <c r="C79" s="66"/>
      <c r="D79" s="51">
        <v>120</v>
      </c>
    </row>
    <row r="80" spans="2:4" x14ac:dyDescent="0.25">
      <c r="B80" s="50" t="s">
        <v>66</v>
      </c>
      <c r="C80" s="50" t="s">
        <v>98</v>
      </c>
      <c r="D80" s="51">
        <v>200</v>
      </c>
    </row>
    <row r="81" spans="2:4" x14ac:dyDescent="0.25">
      <c r="B81" s="65" t="s">
        <v>187</v>
      </c>
      <c r="C81" s="66"/>
      <c r="D81" s="51">
        <v>200</v>
      </c>
    </row>
    <row r="82" spans="2:4" x14ac:dyDescent="0.25">
      <c r="B82" s="42" t="s">
        <v>77</v>
      </c>
      <c r="C82" s="42" t="s">
        <v>168</v>
      </c>
      <c r="D82" s="51">
        <v>60</v>
      </c>
    </row>
    <row r="83" spans="2:4" x14ac:dyDescent="0.25">
      <c r="B83" s="42" t="s">
        <v>56</v>
      </c>
      <c r="C83" s="42" t="s">
        <v>55</v>
      </c>
      <c r="D83" s="51">
        <v>50</v>
      </c>
    </row>
    <row r="84" spans="2:4" x14ac:dyDescent="0.25">
      <c r="B84" s="42" t="s">
        <v>53</v>
      </c>
      <c r="C84" s="42" t="s">
        <v>83</v>
      </c>
      <c r="D84" s="51">
        <v>350</v>
      </c>
    </row>
    <row r="85" spans="2:4" x14ac:dyDescent="0.25">
      <c r="B85" s="42" t="s">
        <v>52</v>
      </c>
      <c r="C85" s="42" t="s">
        <v>87</v>
      </c>
      <c r="D85" s="51">
        <v>150</v>
      </c>
    </row>
    <row r="86" spans="2:4" x14ac:dyDescent="0.25">
      <c r="B86" s="42" t="s">
        <v>50</v>
      </c>
      <c r="C86" s="42" t="s">
        <v>92</v>
      </c>
      <c r="D86" s="51">
        <v>110</v>
      </c>
    </row>
    <row r="87" spans="2:4" x14ac:dyDescent="0.25">
      <c r="B87" s="42" t="s">
        <v>49</v>
      </c>
      <c r="C87" s="42" t="s">
        <v>92</v>
      </c>
      <c r="D87" s="51">
        <v>180</v>
      </c>
    </row>
    <row r="88" spans="2:4" x14ac:dyDescent="0.25">
      <c r="B88" s="42" t="s">
        <v>47</v>
      </c>
      <c r="C88" s="42" t="s">
        <v>88</v>
      </c>
      <c r="D88" s="51">
        <v>30</v>
      </c>
    </row>
    <row r="89" spans="2:4" x14ac:dyDescent="0.25">
      <c r="B89" s="42" t="s">
        <v>43</v>
      </c>
      <c r="C89" s="42"/>
      <c r="D89" s="51">
        <v>20</v>
      </c>
    </row>
    <row r="90" spans="2:4" x14ac:dyDescent="0.25">
      <c r="B90" s="42" t="s">
        <v>41</v>
      </c>
      <c r="C90" s="42" t="s">
        <v>184</v>
      </c>
      <c r="D90" s="51">
        <v>90</v>
      </c>
    </row>
    <row r="91" spans="2:4" x14ac:dyDescent="0.25">
      <c r="B91" s="42" t="s">
        <v>84</v>
      </c>
      <c r="C91" s="42" t="s">
        <v>90</v>
      </c>
      <c r="D91" s="51">
        <v>85</v>
      </c>
    </row>
    <row r="92" spans="2:4" x14ac:dyDescent="0.25">
      <c r="B92" s="42" t="s">
        <v>85</v>
      </c>
      <c r="C92" s="42" t="s">
        <v>109</v>
      </c>
      <c r="D92" s="51">
        <v>80</v>
      </c>
    </row>
    <row r="93" spans="2:4" x14ac:dyDescent="0.25">
      <c r="B93" s="42" t="s">
        <v>65</v>
      </c>
      <c r="C93" s="42" t="s">
        <v>169</v>
      </c>
      <c r="D93" s="51">
        <v>30</v>
      </c>
    </row>
    <row r="94" spans="2:4" x14ac:dyDescent="0.25">
      <c r="B94" s="42" t="s">
        <v>26</v>
      </c>
      <c r="C94" s="42" t="s">
        <v>86</v>
      </c>
      <c r="D94" s="51">
        <v>40</v>
      </c>
    </row>
    <row r="95" spans="2:4" x14ac:dyDescent="0.25">
      <c r="B95" s="42" t="s">
        <v>23</v>
      </c>
      <c r="C95" s="42" t="s">
        <v>91</v>
      </c>
      <c r="D95" s="51">
        <v>350</v>
      </c>
    </row>
    <row r="96" spans="2:4" x14ac:dyDescent="0.25">
      <c r="B96" s="44"/>
      <c r="C96" s="40" t="s">
        <v>177</v>
      </c>
      <c r="D96" s="53">
        <f>SUM(D65:D95)</f>
        <v>4581</v>
      </c>
    </row>
    <row r="97" spans="2:4" x14ac:dyDescent="0.25">
      <c r="D97" s="69"/>
    </row>
    <row r="98" spans="2:4" ht="17.25" customHeight="1" x14ac:dyDescent="0.25">
      <c r="B98" s="71" t="s">
        <v>16</v>
      </c>
      <c r="C98" s="72"/>
      <c r="D98" s="3">
        <f>SUM(D99:D103)</f>
        <v>1398</v>
      </c>
    </row>
    <row r="99" spans="2:4" x14ac:dyDescent="0.25">
      <c r="B99" s="42" t="s">
        <v>15</v>
      </c>
      <c r="C99" s="42"/>
      <c r="D99" s="51">
        <v>160</v>
      </c>
    </row>
    <row r="100" spans="2:4" x14ac:dyDescent="0.25">
      <c r="B100" s="42" t="s">
        <v>13</v>
      </c>
      <c r="C100" s="42"/>
      <c r="D100" s="51">
        <v>110</v>
      </c>
    </row>
    <row r="101" spans="2:4" x14ac:dyDescent="0.25">
      <c r="B101" s="42" t="s">
        <v>9</v>
      </c>
      <c r="C101" s="42" t="s">
        <v>8</v>
      </c>
      <c r="D101" s="51">
        <v>208</v>
      </c>
    </row>
    <row r="102" spans="2:4" x14ac:dyDescent="0.25">
      <c r="B102" s="42" t="s">
        <v>69</v>
      </c>
      <c r="C102" s="42" t="s">
        <v>111</v>
      </c>
      <c r="D102" s="51">
        <v>160</v>
      </c>
    </row>
    <row r="103" spans="2:4" x14ac:dyDescent="0.25">
      <c r="B103" s="42" t="s">
        <v>7</v>
      </c>
      <c r="C103" s="42" t="s">
        <v>6</v>
      </c>
      <c r="D103" s="51">
        <v>760</v>
      </c>
    </row>
    <row r="104" spans="2:4" x14ac:dyDescent="0.25">
      <c r="B104" s="44"/>
      <c r="C104" s="44"/>
      <c r="D104" s="69"/>
    </row>
    <row r="105" spans="2:4" x14ac:dyDescent="0.25">
      <c r="D105" s="69"/>
    </row>
    <row r="106" spans="2:4" x14ac:dyDescent="0.25">
      <c r="D106" s="69"/>
    </row>
    <row r="107" spans="2:4" x14ac:dyDescent="0.25">
      <c r="D107" s="69"/>
    </row>
    <row r="108" spans="2:4" x14ac:dyDescent="0.25">
      <c r="D108" s="69"/>
    </row>
  </sheetData>
  <mergeCells count="5">
    <mergeCell ref="B29:C29"/>
    <mergeCell ref="B27:C27"/>
    <mergeCell ref="B79:C79"/>
    <mergeCell ref="B81:C81"/>
    <mergeCell ref="B98:C98"/>
  </mergeCells>
  <conditionalFormatting sqref="B34">
    <cfRule type="expression" dxfId="3" priority="2">
      <formula>"&lt;0"</formula>
    </cfRule>
  </conditionalFormatting>
  <conditionalFormatting sqref="B82">
    <cfRule type="expression" dxfId="2" priority="1">
      <formula>"&lt;0"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F1AA8-2373-42A6-AD8D-30B669788A54}">
  <dimension ref="B1:H36"/>
  <sheetViews>
    <sheetView showGridLines="0" topLeftCell="A6" workbookViewId="0">
      <selection activeCell="G32" sqref="G32"/>
    </sheetView>
  </sheetViews>
  <sheetFormatPr baseColWidth="10" defaultRowHeight="15.75" x14ac:dyDescent="0.25"/>
  <cols>
    <col min="1" max="1" width="1.7109375" style="39" customWidth="1"/>
    <col min="2" max="2" width="20.5703125" style="39" customWidth="1"/>
    <col min="3" max="3" width="36.85546875" style="39" customWidth="1"/>
    <col min="4" max="4" width="10.7109375" style="69" customWidth="1"/>
    <col min="5" max="5" width="1.5703125" style="39" customWidth="1"/>
    <col min="6" max="6" width="18" style="39" customWidth="1"/>
    <col min="7" max="7" width="32.28515625" style="39" customWidth="1"/>
    <col min="8" max="16384" width="11.42578125" style="39"/>
  </cols>
  <sheetData>
    <row r="1" spans="2:4" ht="21" customHeight="1" x14ac:dyDescent="0.25">
      <c r="B1" s="39" t="s">
        <v>115</v>
      </c>
    </row>
    <row r="3" spans="2:4" s="41" customFormat="1" x14ac:dyDescent="0.25">
      <c r="B3" s="40" t="s">
        <v>178</v>
      </c>
      <c r="C3" s="25" t="s">
        <v>82</v>
      </c>
      <c r="D3" s="3" t="s">
        <v>75</v>
      </c>
    </row>
    <row r="4" spans="2:4" ht="31.5" x14ac:dyDescent="0.25">
      <c r="B4" s="42" t="s">
        <v>57</v>
      </c>
      <c r="C4" s="42" t="s">
        <v>179</v>
      </c>
      <c r="D4" s="51">
        <v>830</v>
      </c>
    </row>
    <row r="5" spans="2:4" x14ac:dyDescent="0.25">
      <c r="B5" s="42" t="s">
        <v>4</v>
      </c>
      <c r="C5" s="42"/>
      <c r="D5" s="51">
        <v>55</v>
      </c>
    </row>
    <row r="6" spans="2:4" ht="17.25" customHeight="1" x14ac:dyDescent="0.25">
      <c r="B6" s="42" t="s">
        <v>114</v>
      </c>
      <c r="C6" s="68"/>
      <c r="D6" s="51">
        <v>85</v>
      </c>
    </row>
    <row r="7" spans="2:4" ht="12.75" customHeight="1" x14ac:dyDescent="0.25">
      <c r="B7" s="47" t="s">
        <v>30</v>
      </c>
      <c r="C7" s="47" t="s">
        <v>96</v>
      </c>
      <c r="D7" s="70">
        <v>15</v>
      </c>
    </row>
    <row r="8" spans="2:4" x14ac:dyDescent="0.25">
      <c r="B8" s="42" t="s">
        <v>71</v>
      </c>
      <c r="C8" s="42" t="s">
        <v>94</v>
      </c>
      <c r="D8" s="51">
        <v>20</v>
      </c>
    </row>
    <row r="9" spans="2:4" x14ac:dyDescent="0.25">
      <c r="B9" s="42" t="s">
        <v>18</v>
      </c>
      <c r="C9" s="42" t="s">
        <v>103</v>
      </c>
      <c r="D9" s="51">
        <v>90</v>
      </c>
    </row>
    <row r="10" spans="2:4" x14ac:dyDescent="0.25">
      <c r="B10" s="42" t="s">
        <v>70</v>
      </c>
      <c r="C10" s="42" t="s">
        <v>95</v>
      </c>
      <c r="D10" s="51">
        <v>50</v>
      </c>
    </row>
    <row r="11" spans="2:4" x14ac:dyDescent="0.25">
      <c r="B11" s="42" t="s">
        <v>14</v>
      </c>
      <c r="C11" s="42" t="s">
        <v>97</v>
      </c>
      <c r="D11" s="51"/>
    </row>
    <row r="12" spans="2:4" x14ac:dyDescent="0.25">
      <c r="B12" s="42" t="s">
        <v>12</v>
      </c>
      <c r="C12" s="42" t="s">
        <v>104</v>
      </c>
      <c r="D12" s="51">
        <v>165</v>
      </c>
    </row>
    <row r="13" spans="2:4" ht="31.5" x14ac:dyDescent="0.25">
      <c r="B13" s="42" t="s">
        <v>100</v>
      </c>
      <c r="C13" s="42" t="s">
        <v>170</v>
      </c>
      <c r="D13" s="51">
        <v>180</v>
      </c>
    </row>
    <row r="14" spans="2:4" ht="15.75" customHeight="1" x14ac:dyDescent="0.25">
      <c r="B14" s="42" t="s">
        <v>5</v>
      </c>
      <c r="C14" s="42" t="s">
        <v>105</v>
      </c>
      <c r="D14" s="51">
        <v>55</v>
      </c>
    </row>
    <row r="15" spans="2:4" x14ac:dyDescent="0.25">
      <c r="B15" s="42" t="s">
        <v>3</v>
      </c>
      <c r="C15" s="42" t="s">
        <v>2</v>
      </c>
      <c r="D15" s="51">
        <v>26</v>
      </c>
    </row>
    <row r="16" spans="2:4" ht="18.75" customHeight="1" x14ac:dyDescent="0.25">
      <c r="B16" s="50" t="s">
        <v>66</v>
      </c>
      <c r="C16" s="50" t="s">
        <v>98</v>
      </c>
      <c r="D16" s="51">
        <v>100</v>
      </c>
    </row>
    <row r="17" spans="2:8" ht="14.25" customHeight="1" x14ac:dyDescent="0.25">
      <c r="B17" s="65" t="s">
        <v>99</v>
      </c>
      <c r="C17" s="66"/>
      <c r="D17" s="51">
        <v>200</v>
      </c>
    </row>
    <row r="18" spans="2:8" x14ac:dyDescent="0.25">
      <c r="B18" s="42" t="s">
        <v>56</v>
      </c>
      <c r="C18" s="42" t="s">
        <v>55</v>
      </c>
      <c r="D18" s="51">
        <v>50</v>
      </c>
    </row>
    <row r="19" spans="2:8" x14ac:dyDescent="0.25">
      <c r="B19" s="42" t="s">
        <v>53</v>
      </c>
      <c r="C19" s="42" t="s">
        <v>83</v>
      </c>
      <c r="D19" s="51">
        <v>350</v>
      </c>
    </row>
    <row r="20" spans="2:8" x14ac:dyDescent="0.25">
      <c r="B20" s="42" t="s">
        <v>52</v>
      </c>
      <c r="C20" s="42" t="s">
        <v>87</v>
      </c>
      <c r="D20" s="51">
        <v>150</v>
      </c>
    </row>
    <row r="21" spans="2:8" x14ac:dyDescent="0.25">
      <c r="B21" s="42" t="s">
        <v>49</v>
      </c>
      <c r="C21" s="42" t="s">
        <v>92</v>
      </c>
      <c r="D21" s="51">
        <v>180</v>
      </c>
    </row>
    <row r="22" spans="2:8" x14ac:dyDescent="0.25">
      <c r="B22" s="42" t="s">
        <v>47</v>
      </c>
      <c r="C22" s="42" t="s">
        <v>88</v>
      </c>
      <c r="D22" s="51">
        <v>30</v>
      </c>
    </row>
    <row r="23" spans="2:8" x14ac:dyDescent="0.25">
      <c r="B23" s="42" t="s">
        <v>84</v>
      </c>
      <c r="C23" s="42" t="s">
        <v>90</v>
      </c>
      <c r="D23" s="51">
        <v>85</v>
      </c>
      <c r="F23" s="44"/>
      <c r="H23" s="52"/>
    </row>
    <row r="24" spans="2:8" x14ac:dyDescent="0.25">
      <c r="B24" s="42" t="s">
        <v>65</v>
      </c>
      <c r="C24" s="42"/>
      <c r="D24" s="51">
        <v>30</v>
      </c>
    </row>
    <row r="25" spans="2:8" x14ac:dyDescent="0.25">
      <c r="B25" s="42" t="s">
        <v>26</v>
      </c>
      <c r="C25" s="42" t="s">
        <v>86</v>
      </c>
      <c r="D25" s="51">
        <v>40</v>
      </c>
    </row>
    <row r="26" spans="2:8" x14ac:dyDescent="0.25">
      <c r="B26" s="42" t="s">
        <v>23</v>
      </c>
      <c r="C26" s="42" t="s">
        <v>91</v>
      </c>
      <c r="D26" s="51">
        <v>350</v>
      </c>
    </row>
    <row r="27" spans="2:8" x14ac:dyDescent="0.25">
      <c r="B27" s="44"/>
      <c r="C27" s="40" t="s">
        <v>177</v>
      </c>
      <c r="D27" s="53">
        <f>SUM(D4:D26)</f>
        <v>3136</v>
      </c>
    </row>
    <row r="29" spans="2:8" ht="18" customHeight="1" x14ac:dyDescent="0.25">
      <c r="B29" s="67" t="s">
        <v>16</v>
      </c>
      <c r="C29" s="67"/>
      <c r="D29" s="3">
        <f>SUM(D30:D33)</f>
        <v>1478</v>
      </c>
    </row>
    <row r="30" spans="2:8" x14ac:dyDescent="0.25">
      <c r="B30" s="42" t="s">
        <v>116</v>
      </c>
      <c r="C30" s="42" t="s">
        <v>110</v>
      </c>
      <c r="D30" s="51">
        <v>350</v>
      </c>
    </row>
    <row r="31" spans="2:8" x14ac:dyDescent="0.25">
      <c r="B31" s="42" t="s">
        <v>9</v>
      </c>
      <c r="C31" s="42" t="s">
        <v>8</v>
      </c>
      <c r="D31" s="51">
        <v>208</v>
      </c>
    </row>
    <row r="32" spans="2:8" ht="31.5" x14ac:dyDescent="0.25">
      <c r="B32" s="42" t="s">
        <v>69</v>
      </c>
      <c r="C32" s="42" t="s">
        <v>111</v>
      </c>
      <c r="D32" s="51">
        <v>160</v>
      </c>
    </row>
    <row r="33" spans="2:4" x14ac:dyDescent="0.25">
      <c r="B33" s="42" t="s">
        <v>7</v>
      </c>
      <c r="C33" s="42" t="s">
        <v>117</v>
      </c>
      <c r="D33" s="51">
        <v>760</v>
      </c>
    </row>
    <row r="34" spans="2:4" x14ac:dyDescent="0.25">
      <c r="B34" s="44"/>
      <c r="C34" s="44"/>
    </row>
    <row r="35" spans="2:4" x14ac:dyDescent="0.25">
      <c r="B35" s="44"/>
      <c r="C35" s="44"/>
      <c r="D35" s="18"/>
    </row>
    <row r="36" spans="2:4" x14ac:dyDescent="0.25">
      <c r="B36" s="44"/>
      <c r="C36" s="32"/>
      <c r="D36" s="18"/>
    </row>
  </sheetData>
  <mergeCells count="2">
    <mergeCell ref="B17:C17"/>
    <mergeCell ref="B29:C29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F59FF-A810-49D5-A73D-6C96596271B6}">
  <dimension ref="B1:L55"/>
  <sheetViews>
    <sheetView showGridLines="0" topLeftCell="A19" zoomScaleNormal="100" workbookViewId="0">
      <selection activeCell="A26" sqref="A26:F56"/>
    </sheetView>
  </sheetViews>
  <sheetFormatPr baseColWidth="10" defaultColWidth="17" defaultRowHeight="12" customHeight="1" x14ac:dyDescent="0.2"/>
  <cols>
    <col min="1" max="1" width="2.28515625" style="20" customWidth="1"/>
    <col min="2" max="2" width="20.140625" style="20" customWidth="1"/>
    <col min="3" max="3" width="39.140625" style="21" customWidth="1"/>
    <col min="4" max="4" width="8" style="1" customWidth="1"/>
    <col min="5" max="5" width="7.5703125" style="22" customWidth="1"/>
    <col min="6" max="6" width="1.42578125" style="20" customWidth="1"/>
    <col min="7" max="9" width="17" style="20"/>
    <col min="10" max="12" width="17" style="23"/>
    <col min="13" max="16384" width="17" style="20"/>
  </cols>
  <sheetData>
    <row r="1" spans="2:5" ht="12" customHeight="1" x14ac:dyDescent="0.2">
      <c r="B1" s="20" t="s">
        <v>144</v>
      </c>
    </row>
    <row r="3" spans="2:5" ht="18" customHeight="1" x14ac:dyDescent="0.2">
      <c r="B3" s="24" t="s">
        <v>61</v>
      </c>
      <c r="C3" s="25" t="s">
        <v>60</v>
      </c>
      <c r="D3" s="12" t="s">
        <v>145</v>
      </c>
      <c r="E3" s="55" t="s">
        <v>146</v>
      </c>
    </row>
    <row r="4" spans="2:5" ht="39" customHeight="1" x14ac:dyDescent="0.2">
      <c r="B4" s="26" t="s">
        <v>57</v>
      </c>
      <c r="C4" s="26" t="s">
        <v>127</v>
      </c>
      <c r="D4" s="27">
        <v>520</v>
      </c>
      <c r="E4" s="28">
        <v>520</v>
      </c>
    </row>
    <row r="5" spans="2:5" ht="46.5" customHeight="1" x14ac:dyDescent="0.2">
      <c r="B5" s="7" t="s">
        <v>54</v>
      </c>
      <c r="C5" s="7" t="s">
        <v>171</v>
      </c>
      <c r="D5" s="5">
        <v>520</v>
      </c>
      <c r="E5" s="28"/>
    </row>
    <row r="6" spans="2:5" ht="15" customHeight="1" x14ac:dyDescent="0.2">
      <c r="B6" s="7" t="s">
        <v>64</v>
      </c>
      <c r="C6" s="7" t="s">
        <v>120</v>
      </c>
      <c r="D6" s="5">
        <v>110</v>
      </c>
      <c r="E6" s="28"/>
    </row>
    <row r="7" spans="2:5" ht="34.5" customHeight="1" x14ac:dyDescent="0.2">
      <c r="B7" s="7" t="s">
        <v>51</v>
      </c>
      <c r="C7" s="7" t="s">
        <v>123</v>
      </c>
      <c r="D7" s="5">
        <v>365</v>
      </c>
      <c r="E7" s="28"/>
    </row>
    <row r="8" spans="2:5" ht="48" customHeight="1" x14ac:dyDescent="0.2">
      <c r="B8" s="7" t="s">
        <v>48</v>
      </c>
      <c r="C8" s="7" t="s">
        <v>121</v>
      </c>
      <c r="D8" s="5">
        <v>600</v>
      </c>
      <c r="E8" s="28">
        <v>550</v>
      </c>
    </row>
    <row r="9" spans="2:5" ht="15" customHeight="1" x14ac:dyDescent="0.2">
      <c r="B9" s="7" t="s">
        <v>44</v>
      </c>
      <c r="C9" s="7" t="s">
        <v>125</v>
      </c>
      <c r="D9" s="5">
        <v>160</v>
      </c>
      <c r="E9" s="28">
        <v>100</v>
      </c>
    </row>
    <row r="10" spans="2:5" ht="15" customHeight="1" x14ac:dyDescent="0.2">
      <c r="B10" s="29"/>
      <c r="C10" s="29"/>
      <c r="D10" s="8">
        <f>SUM(D4:D9)</f>
        <v>2275</v>
      </c>
      <c r="E10" s="8">
        <f>SUM(E4:E9)</f>
        <v>1170</v>
      </c>
    </row>
    <row r="11" spans="2:5" ht="15" customHeight="1" x14ac:dyDescent="0.2"/>
    <row r="12" spans="2:5" ht="15" customHeight="1" x14ac:dyDescent="0.2">
      <c r="B12" s="7" t="s">
        <v>37</v>
      </c>
      <c r="C12" s="7" t="s">
        <v>172</v>
      </c>
      <c r="D12" s="10">
        <v>120</v>
      </c>
      <c r="E12" s="28"/>
    </row>
    <row r="13" spans="2:5" ht="33" customHeight="1" x14ac:dyDescent="0.2">
      <c r="B13" s="7" t="s">
        <v>36</v>
      </c>
      <c r="C13" s="7" t="s">
        <v>119</v>
      </c>
      <c r="D13" s="10">
        <v>190</v>
      </c>
      <c r="E13" s="28"/>
    </row>
    <row r="14" spans="2:5" ht="20.25" customHeight="1" x14ac:dyDescent="0.2">
      <c r="B14" s="7" t="s">
        <v>34</v>
      </c>
      <c r="C14" s="7" t="s">
        <v>147</v>
      </c>
      <c r="D14" s="10">
        <v>25</v>
      </c>
      <c r="E14" s="28">
        <v>25</v>
      </c>
    </row>
    <row r="15" spans="2:5" ht="15" customHeight="1" x14ac:dyDescent="0.2">
      <c r="B15" s="7" t="s">
        <v>173</v>
      </c>
      <c r="C15" s="7" t="s">
        <v>31</v>
      </c>
      <c r="D15" s="10">
        <v>8</v>
      </c>
      <c r="E15" s="28">
        <v>8</v>
      </c>
    </row>
    <row r="16" spans="2:5" ht="15" customHeight="1" x14ac:dyDescent="0.2">
      <c r="B16" s="7" t="s">
        <v>30</v>
      </c>
      <c r="C16" s="7" t="s">
        <v>29</v>
      </c>
      <c r="D16" s="10">
        <v>15</v>
      </c>
      <c r="E16" s="28">
        <v>15</v>
      </c>
    </row>
    <row r="17" spans="2:5" ht="15" customHeight="1" x14ac:dyDescent="0.2">
      <c r="B17" s="7" t="s">
        <v>28</v>
      </c>
      <c r="C17" s="7"/>
      <c r="D17" s="10">
        <v>5</v>
      </c>
      <c r="E17" s="28"/>
    </row>
    <row r="18" spans="2:5" ht="15" customHeight="1" x14ac:dyDescent="0.2">
      <c r="B18" s="7" t="s">
        <v>27</v>
      </c>
      <c r="C18" s="7"/>
      <c r="D18" s="10">
        <v>15</v>
      </c>
      <c r="E18" s="28"/>
    </row>
    <row r="19" spans="2:5" ht="15" customHeight="1" x14ac:dyDescent="0.2">
      <c r="B19" s="7" t="s">
        <v>25</v>
      </c>
      <c r="C19" s="7" t="s">
        <v>24</v>
      </c>
      <c r="D19" s="10">
        <v>16</v>
      </c>
      <c r="E19" s="28">
        <v>8</v>
      </c>
    </row>
    <row r="20" spans="2:5" ht="15" customHeight="1" x14ac:dyDescent="0.2">
      <c r="B20" s="7" t="s">
        <v>22</v>
      </c>
      <c r="C20" s="7" t="s">
        <v>21</v>
      </c>
      <c r="D20" s="10">
        <v>170</v>
      </c>
      <c r="E20" s="28">
        <v>170</v>
      </c>
    </row>
    <row r="21" spans="2:5" ht="15" customHeight="1" x14ac:dyDescent="0.2">
      <c r="B21" s="7" t="s">
        <v>20</v>
      </c>
      <c r="C21" s="7" t="s">
        <v>19</v>
      </c>
      <c r="D21" s="10">
        <v>85</v>
      </c>
      <c r="E21" s="28">
        <v>85</v>
      </c>
    </row>
    <row r="22" spans="2:5" ht="15" customHeight="1" x14ac:dyDescent="0.2">
      <c r="B22" s="7" t="s">
        <v>71</v>
      </c>
      <c r="C22" s="7"/>
      <c r="D22" s="10">
        <v>80</v>
      </c>
      <c r="E22" s="28">
        <v>80</v>
      </c>
    </row>
    <row r="23" spans="2:5" ht="15" customHeight="1" x14ac:dyDescent="0.2">
      <c r="B23" s="7" t="s">
        <v>18</v>
      </c>
      <c r="C23" s="7" t="s">
        <v>150</v>
      </c>
      <c r="D23" s="10">
        <v>97</v>
      </c>
      <c r="E23" s="28">
        <v>97</v>
      </c>
    </row>
    <row r="24" spans="2:5" ht="15" customHeight="1" x14ac:dyDescent="0.2">
      <c r="B24" s="7" t="s">
        <v>70</v>
      </c>
      <c r="C24" s="7" t="s">
        <v>17</v>
      </c>
      <c r="D24" s="10">
        <v>140</v>
      </c>
      <c r="E24" s="28">
        <v>60</v>
      </c>
    </row>
    <row r="25" spans="2:5" ht="15" customHeight="1" x14ac:dyDescent="0.2">
      <c r="B25" s="29"/>
      <c r="C25" s="29"/>
      <c r="D25" s="15">
        <f>SUM(D12:D24)</f>
        <v>966</v>
      </c>
      <c r="E25" s="2">
        <f>SUM(E12:E24)</f>
        <v>548</v>
      </c>
    </row>
    <row r="26" spans="2:5" ht="15" customHeight="1" x14ac:dyDescent="0.2"/>
    <row r="27" spans="2:5" ht="29.25" customHeight="1" x14ac:dyDescent="0.2">
      <c r="B27" s="7" t="s">
        <v>14</v>
      </c>
      <c r="C27" s="7" t="s">
        <v>131</v>
      </c>
      <c r="D27" s="10"/>
      <c r="E27" s="28">
        <v>220</v>
      </c>
    </row>
    <row r="28" spans="2:5" ht="15" customHeight="1" x14ac:dyDescent="0.2">
      <c r="B28" s="7" t="s">
        <v>12</v>
      </c>
      <c r="C28" s="7" t="s">
        <v>11</v>
      </c>
      <c r="D28" s="10">
        <v>165</v>
      </c>
      <c r="E28" s="28">
        <v>165</v>
      </c>
    </row>
    <row r="29" spans="2:5" ht="30.75" customHeight="1" x14ac:dyDescent="0.2">
      <c r="B29" s="7" t="s">
        <v>132</v>
      </c>
      <c r="C29" s="7" t="s">
        <v>133</v>
      </c>
      <c r="D29" s="10">
        <v>250</v>
      </c>
      <c r="E29" s="28">
        <v>218</v>
      </c>
    </row>
    <row r="30" spans="2:5" ht="15" customHeight="1" x14ac:dyDescent="0.2">
      <c r="B30" s="7" t="s">
        <v>72</v>
      </c>
      <c r="C30" s="7"/>
      <c r="D30" s="10">
        <v>63</v>
      </c>
      <c r="E30" s="28">
        <v>50</v>
      </c>
    </row>
    <row r="31" spans="2:5" ht="15" customHeight="1" x14ac:dyDescent="0.2">
      <c r="B31" s="7" t="s">
        <v>5</v>
      </c>
      <c r="C31" s="7" t="s">
        <v>134</v>
      </c>
      <c r="D31" s="10">
        <v>55</v>
      </c>
      <c r="E31" s="28">
        <v>55</v>
      </c>
    </row>
    <row r="32" spans="2:5" ht="15" customHeight="1" x14ac:dyDescent="0.2">
      <c r="B32" s="7" t="s">
        <v>3</v>
      </c>
      <c r="C32" s="7" t="s">
        <v>136</v>
      </c>
      <c r="D32" s="10">
        <v>26</v>
      </c>
      <c r="E32" s="28">
        <v>83</v>
      </c>
    </row>
    <row r="33" spans="2:11" s="23" customFormat="1" ht="15" customHeight="1" x14ac:dyDescent="0.2">
      <c r="B33" s="29"/>
      <c r="C33" s="29"/>
      <c r="D33" s="17">
        <f>SUM(D27:D32)</f>
        <v>559</v>
      </c>
      <c r="E33" s="9">
        <f>SUM(E27:E32)</f>
        <v>791</v>
      </c>
      <c r="F33" s="20"/>
      <c r="G33" s="20"/>
      <c r="H33" s="20"/>
      <c r="I33" s="20"/>
    </row>
    <row r="34" spans="2:11" s="23" customFormat="1" ht="15" customHeight="1" x14ac:dyDescent="0.2">
      <c r="B34" s="20"/>
      <c r="C34" s="21"/>
      <c r="D34" s="1"/>
      <c r="E34" s="22"/>
      <c r="F34" s="20"/>
      <c r="G34" s="20"/>
      <c r="H34" s="20"/>
      <c r="I34" s="20"/>
    </row>
    <row r="35" spans="2:11" s="23" customFormat="1" ht="15" customHeight="1" x14ac:dyDescent="0.2">
      <c r="B35" s="63" t="s">
        <v>107</v>
      </c>
      <c r="C35" s="64"/>
      <c r="D35" s="5">
        <v>120</v>
      </c>
      <c r="E35" s="28">
        <v>80</v>
      </c>
      <c r="F35" s="20"/>
      <c r="G35" s="20"/>
      <c r="H35" s="20"/>
      <c r="I35" s="20"/>
    </row>
    <row r="36" spans="2:11" s="23" customFormat="1" ht="15" customHeight="1" x14ac:dyDescent="0.2">
      <c r="B36" s="30" t="s">
        <v>66</v>
      </c>
      <c r="C36" s="61" t="s">
        <v>135</v>
      </c>
      <c r="D36" s="5">
        <v>400</v>
      </c>
      <c r="E36" s="28">
        <v>400</v>
      </c>
      <c r="F36" s="20"/>
      <c r="G36" s="20"/>
      <c r="H36" s="20"/>
      <c r="I36" s="20"/>
    </row>
    <row r="37" spans="2:11" s="23" customFormat="1" ht="15" customHeight="1" x14ac:dyDescent="0.2">
      <c r="B37" s="63" t="s">
        <v>63</v>
      </c>
      <c r="C37" s="64"/>
      <c r="D37" s="5">
        <v>300</v>
      </c>
      <c r="E37" s="28">
        <v>300</v>
      </c>
      <c r="F37" s="29"/>
      <c r="G37" s="20"/>
      <c r="H37" s="20"/>
      <c r="I37" s="20"/>
    </row>
    <row r="38" spans="2:11" s="23" customFormat="1" ht="15" customHeight="1" x14ac:dyDescent="0.2">
      <c r="B38" s="29"/>
      <c r="C38" s="29"/>
      <c r="D38" s="9">
        <f>SUM(D35:D37)</f>
        <v>820</v>
      </c>
      <c r="E38" s="9">
        <f>SUM(E35:E37)</f>
        <v>780</v>
      </c>
      <c r="F38" s="29"/>
      <c r="G38" s="20"/>
      <c r="H38" s="20"/>
      <c r="I38" s="20"/>
    </row>
    <row r="39" spans="2:11" s="23" customFormat="1" ht="15" customHeight="1" x14ac:dyDescent="0.2">
      <c r="B39" s="20"/>
      <c r="C39" s="21"/>
      <c r="D39" s="1"/>
      <c r="E39" s="22"/>
      <c r="F39" s="29"/>
      <c r="G39" s="20"/>
      <c r="H39" s="20"/>
      <c r="I39" s="20"/>
    </row>
    <row r="40" spans="2:11" s="23" customFormat="1" ht="15" customHeight="1" x14ac:dyDescent="0.2">
      <c r="B40" s="24" t="s">
        <v>61</v>
      </c>
      <c r="C40" s="25" t="s">
        <v>60</v>
      </c>
      <c r="D40" s="12" t="s">
        <v>145</v>
      </c>
      <c r="E40" s="55" t="s">
        <v>146</v>
      </c>
      <c r="F40" s="29"/>
      <c r="G40" s="32"/>
      <c r="H40" s="33"/>
      <c r="I40" s="33"/>
      <c r="J40" s="18"/>
      <c r="K40" s="19"/>
    </row>
    <row r="41" spans="2:11" s="23" customFormat="1" ht="15" customHeight="1" x14ac:dyDescent="0.2">
      <c r="B41" s="34" t="s">
        <v>59</v>
      </c>
      <c r="C41" s="26" t="s">
        <v>58</v>
      </c>
      <c r="D41" s="4">
        <v>73</v>
      </c>
      <c r="E41" s="35">
        <v>73</v>
      </c>
      <c r="F41" s="29"/>
      <c r="G41" s="32"/>
      <c r="H41" s="33"/>
      <c r="I41" s="33"/>
      <c r="J41" s="18"/>
      <c r="K41" s="19"/>
    </row>
    <row r="42" spans="2:11" s="23" customFormat="1" ht="15" customHeight="1" x14ac:dyDescent="0.2">
      <c r="B42" s="36" t="s">
        <v>56</v>
      </c>
      <c r="C42" s="7" t="s">
        <v>55</v>
      </c>
      <c r="D42" s="6">
        <v>35</v>
      </c>
      <c r="E42" s="35">
        <v>35</v>
      </c>
      <c r="F42" s="20"/>
      <c r="G42" s="20"/>
      <c r="H42" s="20"/>
      <c r="I42" s="20"/>
    </row>
    <row r="43" spans="2:11" s="23" customFormat="1" ht="15" customHeight="1" x14ac:dyDescent="0.2">
      <c r="B43" s="7" t="s">
        <v>53</v>
      </c>
      <c r="C43" s="7" t="s">
        <v>152</v>
      </c>
      <c r="D43" s="6">
        <v>330</v>
      </c>
      <c r="E43" s="35">
        <v>330</v>
      </c>
      <c r="F43" s="20"/>
      <c r="G43" s="20"/>
      <c r="H43" s="20"/>
      <c r="I43" s="20"/>
    </row>
    <row r="44" spans="2:11" s="23" customFormat="1" ht="15" customHeight="1" x14ac:dyDescent="0.2">
      <c r="B44" s="7" t="s">
        <v>148</v>
      </c>
      <c r="C44" s="7" t="s">
        <v>137</v>
      </c>
      <c r="D44" s="6">
        <v>180</v>
      </c>
      <c r="E44" s="35">
        <v>180</v>
      </c>
      <c r="F44" s="20"/>
      <c r="G44" s="20"/>
      <c r="H44" s="20"/>
      <c r="I44" s="20"/>
    </row>
    <row r="45" spans="2:11" s="23" customFormat="1" ht="15" customHeight="1" x14ac:dyDescent="0.2">
      <c r="B45" s="7" t="s">
        <v>138</v>
      </c>
      <c r="C45" s="7"/>
      <c r="D45" s="6">
        <v>30</v>
      </c>
      <c r="E45" s="35">
        <v>30</v>
      </c>
      <c r="F45" s="20"/>
      <c r="G45" s="20"/>
      <c r="H45" s="20"/>
      <c r="I45" s="20"/>
    </row>
    <row r="46" spans="2:11" ht="15" customHeight="1" x14ac:dyDescent="0.2">
      <c r="B46" s="7" t="s">
        <v>43</v>
      </c>
      <c r="C46" s="7" t="s">
        <v>42</v>
      </c>
      <c r="D46" s="6">
        <v>20</v>
      </c>
      <c r="E46" s="35">
        <v>20</v>
      </c>
    </row>
    <row r="47" spans="2:11" ht="15" customHeight="1" x14ac:dyDescent="0.2">
      <c r="B47" s="7" t="s">
        <v>41</v>
      </c>
      <c r="C47" s="7" t="s">
        <v>149</v>
      </c>
      <c r="D47" s="6">
        <v>80</v>
      </c>
      <c r="E47" s="35">
        <v>80</v>
      </c>
    </row>
    <row r="48" spans="2:11" ht="30.75" customHeight="1" x14ac:dyDescent="0.2">
      <c r="B48" s="7" t="s">
        <v>38</v>
      </c>
      <c r="C48" s="7" t="s">
        <v>153</v>
      </c>
      <c r="D48" s="6">
        <v>147</v>
      </c>
      <c r="E48" s="35">
        <v>147</v>
      </c>
    </row>
    <row r="49" spans="2:6" ht="15" customHeight="1" x14ac:dyDescent="0.2">
      <c r="B49" s="7" t="s">
        <v>35</v>
      </c>
      <c r="C49" s="7" t="s">
        <v>139</v>
      </c>
      <c r="D49" s="6">
        <v>72</v>
      </c>
      <c r="E49" s="35">
        <v>72</v>
      </c>
    </row>
    <row r="50" spans="2:6" ht="15" customHeight="1" x14ac:dyDescent="0.2">
      <c r="B50" s="7" t="s">
        <v>118</v>
      </c>
      <c r="C50" s="7" t="s">
        <v>151</v>
      </c>
      <c r="D50" s="6"/>
      <c r="E50" s="35"/>
    </row>
    <row r="51" spans="2:6" ht="15" customHeight="1" x14ac:dyDescent="0.2">
      <c r="B51" s="7" t="s">
        <v>23</v>
      </c>
      <c r="C51" s="7" t="s">
        <v>91</v>
      </c>
      <c r="D51" s="6">
        <v>450</v>
      </c>
      <c r="E51" s="35">
        <v>350</v>
      </c>
    </row>
    <row r="52" spans="2:6" ht="15" customHeight="1" x14ac:dyDescent="0.2">
      <c r="B52" s="11"/>
      <c r="C52" s="11"/>
      <c r="D52" s="12">
        <f>SUM(D41:D51)</f>
        <v>1417</v>
      </c>
      <c r="E52" s="12">
        <f>SUM(E41:E51)</f>
        <v>1317</v>
      </c>
      <c r="F52" s="37"/>
    </row>
    <row r="53" spans="2:6" ht="15" customHeight="1" x14ac:dyDescent="0.2">
      <c r="B53" s="11"/>
      <c r="C53" s="11"/>
      <c r="D53" s="13"/>
      <c r="E53" s="14"/>
    </row>
    <row r="54" spans="2:6" ht="15" customHeight="1" x14ac:dyDescent="0.2">
      <c r="C54" s="38" t="s">
        <v>62</v>
      </c>
      <c r="D54" s="12" t="s">
        <v>145</v>
      </c>
      <c r="E54" s="55" t="s">
        <v>146</v>
      </c>
    </row>
    <row r="55" spans="2:6" ht="15" customHeight="1" x14ac:dyDescent="0.2">
      <c r="C55" s="38" t="s">
        <v>143</v>
      </c>
      <c r="D55" s="3">
        <f>+D52+D38+D33+D25+D10</f>
        <v>6037</v>
      </c>
      <c r="E55" s="3">
        <f>+E52+E38+E33+E25+E10</f>
        <v>4606</v>
      </c>
    </row>
  </sheetData>
  <mergeCells count="2">
    <mergeCell ref="B35:C35"/>
    <mergeCell ref="B37:C37"/>
  </mergeCells>
  <conditionalFormatting sqref="B41">
    <cfRule type="expression" dxfId="1" priority="1">
      <formula>"&lt;0"</formula>
    </cfRule>
  </conditionalFormatting>
  <pageMargins left="0.78740157480314965" right="0.78740157480314965" top="0.39370078740157483" bottom="0.39370078740157483" header="0.51181102362204722" footer="0.51181102362204722"/>
  <pageSetup paperSize="9" orientation="portrait" horizontalDpi="4294967293" verticalDpi="4294967293" r:id="rId1"/>
  <headerFooter alignWithMargins="0"/>
  <rowBreaks count="1" manualBreakCount="1">
    <brk id="5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D2378-6E21-4C43-BDBF-0F5F75A4AB4B}">
  <dimension ref="B1:L54"/>
  <sheetViews>
    <sheetView showGridLines="0" topLeftCell="A16" zoomScaleNormal="100" workbookViewId="0">
      <selection activeCell="K25" sqref="K25"/>
    </sheetView>
  </sheetViews>
  <sheetFormatPr baseColWidth="10" defaultColWidth="17" defaultRowHeight="12" customHeight="1" x14ac:dyDescent="0.2"/>
  <cols>
    <col min="1" max="1" width="2.28515625" style="20" customWidth="1"/>
    <col min="2" max="2" width="17.85546875" style="20" customWidth="1"/>
    <col min="3" max="3" width="39" style="21" customWidth="1"/>
    <col min="4" max="4" width="8.5703125" style="56" customWidth="1"/>
    <col min="5" max="5" width="8.5703125" style="23" customWidth="1"/>
    <col min="6" max="6" width="1.5703125" style="20" customWidth="1"/>
    <col min="7" max="9" width="17" style="20"/>
    <col min="10" max="12" width="17" style="23"/>
    <col min="13" max="16384" width="17" style="20"/>
  </cols>
  <sheetData>
    <row r="1" spans="2:5" ht="12" customHeight="1" x14ac:dyDescent="0.2">
      <c r="B1" s="20" t="s">
        <v>154</v>
      </c>
    </row>
    <row r="3" spans="2:5" ht="18" customHeight="1" x14ac:dyDescent="0.2">
      <c r="B3" s="24" t="s">
        <v>61</v>
      </c>
      <c r="C3" s="25" t="s">
        <v>60</v>
      </c>
      <c r="D3" s="12" t="s">
        <v>145</v>
      </c>
      <c r="E3" s="55" t="s">
        <v>146</v>
      </c>
    </row>
    <row r="4" spans="2:5" ht="39" customHeight="1" x14ac:dyDescent="0.2">
      <c r="B4" s="26" t="s">
        <v>57</v>
      </c>
      <c r="C4" s="26" t="s">
        <v>127</v>
      </c>
      <c r="D4" s="4">
        <v>870</v>
      </c>
      <c r="E4" s="35">
        <v>520</v>
      </c>
    </row>
    <row r="5" spans="2:5" ht="18" customHeight="1" x14ac:dyDescent="0.2">
      <c r="B5" s="7" t="s">
        <v>4</v>
      </c>
      <c r="C5" s="7" t="s">
        <v>0</v>
      </c>
      <c r="D5" s="6">
        <v>55</v>
      </c>
      <c r="E5" s="35"/>
    </row>
    <row r="6" spans="2:5" ht="48" customHeight="1" x14ac:dyDescent="0.2">
      <c r="B6" s="7" t="s">
        <v>54</v>
      </c>
      <c r="C6" s="7" t="s">
        <v>171</v>
      </c>
      <c r="D6" s="6">
        <v>600</v>
      </c>
      <c r="E6" s="35"/>
    </row>
    <row r="7" spans="2:5" ht="15" customHeight="1" x14ac:dyDescent="0.2">
      <c r="B7" s="7" t="s">
        <v>64</v>
      </c>
      <c r="C7" s="7" t="s">
        <v>120</v>
      </c>
      <c r="D7" s="6">
        <v>110</v>
      </c>
      <c r="E7" s="35"/>
    </row>
    <row r="8" spans="2:5" ht="34.5" customHeight="1" x14ac:dyDescent="0.2">
      <c r="B8" s="7" t="s">
        <v>51</v>
      </c>
      <c r="C8" s="7" t="s">
        <v>123</v>
      </c>
      <c r="D8" s="6">
        <v>365</v>
      </c>
      <c r="E8" s="35"/>
    </row>
    <row r="9" spans="2:5" ht="33.75" customHeight="1" x14ac:dyDescent="0.2">
      <c r="B9" s="7" t="s">
        <v>48</v>
      </c>
      <c r="C9" s="7" t="s">
        <v>159</v>
      </c>
      <c r="D9" s="6">
        <v>550</v>
      </c>
      <c r="E9" s="35">
        <v>550</v>
      </c>
    </row>
    <row r="10" spans="2:5" ht="15" customHeight="1" x14ac:dyDescent="0.2">
      <c r="B10" s="7" t="s">
        <v>44</v>
      </c>
      <c r="C10" s="7" t="s">
        <v>155</v>
      </c>
      <c r="D10" s="6">
        <v>100</v>
      </c>
      <c r="E10" s="35">
        <v>100</v>
      </c>
    </row>
    <row r="11" spans="2:5" ht="15" customHeight="1" x14ac:dyDescent="0.2">
      <c r="B11" s="29"/>
      <c r="C11" s="29"/>
      <c r="D11" s="57">
        <f>SUM(D4:D10)</f>
        <v>2650</v>
      </c>
      <c r="E11" s="57">
        <f>SUM(E4:E10)</f>
        <v>1170</v>
      </c>
    </row>
    <row r="12" spans="2:5" ht="15" customHeight="1" x14ac:dyDescent="0.2"/>
    <row r="13" spans="2:5" ht="15" customHeight="1" x14ac:dyDescent="0.2">
      <c r="B13" s="7" t="s">
        <v>37</v>
      </c>
      <c r="C13" s="7" t="s">
        <v>156</v>
      </c>
      <c r="D13" s="58">
        <v>85</v>
      </c>
      <c r="E13" s="35"/>
    </row>
    <row r="14" spans="2:5" ht="33" customHeight="1" x14ac:dyDescent="0.2">
      <c r="B14" s="7" t="s">
        <v>36</v>
      </c>
      <c r="C14" s="7" t="s">
        <v>174</v>
      </c>
      <c r="D14" s="58">
        <v>190</v>
      </c>
      <c r="E14" s="35"/>
    </row>
    <row r="15" spans="2:5" ht="20.25" customHeight="1" x14ac:dyDescent="0.2">
      <c r="B15" s="7" t="s">
        <v>34</v>
      </c>
      <c r="C15" s="7" t="s">
        <v>147</v>
      </c>
      <c r="D15" s="58">
        <v>25</v>
      </c>
      <c r="E15" s="35">
        <v>25</v>
      </c>
    </row>
    <row r="16" spans="2:5" ht="15" customHeight="1" x14ac:dyDescent="0.2">
      <c r="B16" s="7" t="s">
        <v>173</v>
      </c>
      <c r="C16" s="7" t="s">
        <v>31</v>
      </c>
      <c r="D16" s="58">
        <v>8</v>
      </c>
      <c r="E16" s="35">
        <v>8</v>
      </c>
    </row>
    <row r="17" spans="2:5" ht="15" customHeight="1" x14ac:dyDescent="0.2">
      <c r="B17" s="7" t="s">
        <v>30</v>
      </c>
      <c r="C17" s="7" t="s">
        <v>157</v>
      </c>
      <c r="D17" s="58">
        <v>45</v>
      </c>
      <c r="E17" s="35">
        <v>15</v>
      </c>
    </row>
    <row r="18" spans="2:5" ht="15" customHeight="1" x14ac:dyDescent="0.2">
      <c r="B18" s="7" t="s">
        <v>28</v>
      </c>
      <c r="C18" s="7"/>
      <c r="D18" s="58">
        <v>5</v>
      </c>
      <c r="E18" s="35"/>
    </row>
    <row r="19" spans="2:5" ht="15" customHeight="1" x14ac:dyDescent="0.2">
      <c r="B19" s="7" t="s">
        <v>27</v>
      </c>
      <c r="C19" s="7"/>
      <c r="D19" s="58">
        <v>15</v>
      </c>
      <c r="E19" s="35"/>
    </row>
    <row r="20" spans="2:5" ht="15" customHeight="1" x14ac:dyDescent="0.2">
      <c r="B20" s="7" t="s">
        <v>25</v>
      </c>
      <c r="C20" s="7" t="s">
        <v>24</v>
      </c>
      <c r="D20" s="58">
        <v>16</v>
      </c>
      <c r="E20" s="35">
        <v>8</v>
      </c>
    </row>
    <row r="21" spans="2:5" ht="15" customHeight="1" x14ac:dyDescent="0.2">
      <c r="B21" s="7" t="s">
        <v>22</v>
      </c>
      <c r="C21" s="7" t="s">
        <v>21</v>
      </c>
      <c r="D21" s="58">
        <v>170</v>
      </c>
      <c r="E21" s="35">
        <v>170</v>
      </c>
    </row>
    <row r="22" spans="2:5" ht="15" customHeight="1" x14ac:dyDescent="0.2">
      <c r="B22" s="7" t="s">
        <v>20</v>
      </c>
      <c r="C22" s="7" t="s">
        <v>19</v>
      </c>
      <c r="D22" s="58">
        <v>72</v>
      </c>
      <c r="E22" s="35">
        <v>85</v>
      </c>
    </row>
    <row r="23" spans="2:5" ht="15" customHeight="1" x14ac:dyDescent="0.2">
      <c r="B23" s="7" t="s">
        <v>71</v>
      </c>
      <c r="C23" s="7"/>
      <c r="D23" s="58">
        <v>80</v>
      </c>
      <c r="E23" s="35">
        <v>102</v>
      </c>
    </row>
    <row r="24" spans="2:5" ht="15" customHeight="1" x14ac:dyDescent="0.2">
      <c r="B24" s="7" t="s">
        <v>18</v>
      </c>
      <c r="C24" s="7" t="s">
        <v>158</v>
      </c>
      <c r="D24" s="58">
        <v>85</v>
      </c>
      <c r="E24" s="35">
        <v>85</v>
      </c>
    </row>
    <row r="25" spans="2:5" ht="15" customHeight="1" x14ac:dyDescent="0.2">
      <c r="B25" s="7" t="s">
        <v>70</v>
      </c>
      <c r="C25" s="7" t="s">
        <v>17</v>
      </c>
      <c r="D25" s="58">
        <v>155</v>
      </c>
      <c r="E25" s="35">
        <v>80</v>
      </c>
    </row>
    <row r="26" spans="2:5" ht="15" customHeight="1" x14ac:dyDescent="0.2">
      <c r="B26" s="29"/>
      <c r="C26" s="29"/>
      <c r="D26" s="59">
        <f>SUM(D13:D25)</f>
        <v>951</v>
      </c>
      <c r="E26" s="3">
        <f>SUM(E13:E25)</f>
        <v>578</v>
      </c>
    </row>
    <row r="27" spans="2:5" ht="15" customHeight="1" x14ac:dyDescent="0.2"/>
    <row r="28" spans="2:5" ht="30" customHeight="1" x14ac:dyDescent="0.2">
      <c r="B28" s="7" t="s">
        <v>14</v>
      </c>
      <c r="C28" s="7" t="s">
        <v>131</v>
      </c>
      <c r="D28" s="58">
        <v>0</v>
      </c>
      <c r="E28" s="35">
        <v>220</v>
      </c>
    </row>
    <row r="29" spans="2:5" ht="15" customHeight="1" x14ac:dyDescent="0.2">
      <c r="B29" s="7" t="s">
        <v>12</v>
      </c>
      <c r="C29" s="7" t="s">
        <v>11</v>
      </c>
      <c r="D29" s="58">
        <v>165</v>
      </c>
      <c r="E29" s="35">
        <v>165</v>
      </c>
    </row>
    <row r="30" spans="2:5" ht="30.75" customHeight="1" x14ac:dyDescent="0.2">
      <c r="B30" s="7" t="s">
        <v>132</v>
      </c>
      <c r="C30" s="7" t="s">
        <v>133</v>
      </c>
      <c r="D30" s="58">
        <v>250</v>
      </c>
      <c r="E30" s="35">
        <v>218</v>
      </c>
    </row>
    <row r="31" spans="2:5" ht="15" customHeight="1" x14ac:dyDescent="0.2">
      <c r="B31" s="7" t="s">
        <v>72</v>
      </c>
      <c r="C31" s="7"/>
      <c r="D31" s="58">
        <v>63</v>
      </c>
      <c r="E31" s="35">
        <v>50</v>
      </c>
    </row>
    <row r="32" spans="2:5" ht="15" customHeight="1" x14ac:dyDescent="0.2">
      <c r="B32" s="7" t="s">
        <v>5</v>
      </c>
      <c r="C32" s="7" t="s">
        <v>134</v>
      </c>
      <c r="D32" s="58">
        <v>55</v>
      </c>
      <c r="E32" s="35">
        <v>55</v>
      </c>
    </row>
    <row r="33" spans="2:11" ht="15" customHeight="1" x14ac:dyDescent="0.2">
      <c r="B33" s="7" t="s">
        <v>3</v>
      </c>
      <c r="C33" s="7" t="s">
        <v>136</v>
      </c>
      <c r="D33" s="58">
        <v>26</v>
      </c>
      <c r="E33" s="35">
        <v>26</v>
      </c>
    </row>
    <row r="34" spans="2:11" ht="15" customHeight="1" x14ac:dyDescent="0.2">
      <c r="B34" s="29"/>
      <c r="C34" s="29"/>
      <c r="D34" s="60">
        <f>SUM(D28:D33)</f>
        <v>559</v>
      </c>
      <c r="E34" s="12">
        <f>SUM(E28:E33)</f>
        <v>734</v>
      </c>
    </row>
    <row r="35" spans="2:11" ht="15" customHeight="1" x14ac:dyDescent="0.2"/>
    <row r="36" spans="2:11" ht="15" customHeight="1" x14ac:dyDescent="0.2">
      <c r="B36" s="63" t="s">
        <v>107</v>
      </c>
      <c r="C36" s="64"/>
      <c r="D36" s="6">
        <v>120</v>
      </c>
      <c r="E36" s="35">
        <v>80</v>
      </c>
    </row>
    <row r="37" spans="2:11" ht="15" customHeight="1" x14ac:dyDescent="0.2">
      <c r="B37" s="30" t="s">
        <v>66</v>
      </c>
      <c r="C37" s="61" t="s">
        <v>135</v>
      </c>
      <c r="D37" s="6">
        <v>300</v>
      </c>
      <c r="E37" s="35">
        <v>300</v>
      </c>
    </row>
    <row r="38" spans="2:11" ht="15" customHeight="1" x14ac:dyDescent="0.2">
      <c r="B38" s="63" t="s">
        <v>63</v>
      </c>
      <c r="C38" s="64"/>
      <c r="D38" s="6">
        <v>300</v>
      </c>
      <c r="E38" s="35">
        <v>300</v>
      </c>
      <c r="F38" s="29"/>
    </row>
    <row r="39" spans="2:11" ht="15" customHeight="1" x14ac:dyDescent="0.2">
      <c r="B39" s="29"/>
      <c r="C39" s="29"/>
      <c r="D39" s="12">
        <f>SUM(D36:D38)</f>
        <v>720</v>
      </c>
      <c r="E39" s="12">
        <f>SUM(E36:E38)</f>
        <v>680</v>
      </c>
      <c r="F39" s="29"/>
    </row>
    <row r="40" spans="2:11" ht="15" customHeight="1" x14ac:dyDescent="0.2">
      <c r="F40" s="29"/>
    </row>
    <row r="41" spans="2:11" ht="15" customHeight="1" x14ac:dyDescent="0.2">
      <c r="B41" s="7" t="s">
        <v>175</v>
      </c>
      <c r="C41" s="7" t="s">
        <v>168</v>
      </c>
      <c r="D41" s="6">
        <v>73</v>
      </c>
      <c r="E41" s="35">
        <v>73</v>
      </c>
      <c r="F41" s="29"/>
      <c r="G41" s="32"/>
      <c r="H41" s="33"/>
      <c r="I41" s="33"/>
      <c r="J41" s="18"/>
      <c r="K41" s="19"/>
    </row>
    <row r="42" spans="2:11" s="23" customFormat="1" ht="15" customHeight="1" x14ac:dyDescent="0.2">
      <c r="B42" s="7" t="s">
        <v>49</v>
      </c>
      <c r="C42" s="7" t="s">
        <v>137</v>
      </c>
      <c r="D42" s="6">
        <v>200</v>
      </c>
      <c r="E42" s="35">
        <v>176</v>
      </c>
      <c r="F42" s="20"/>
      <c r="G42" s="20"/>
      <c r="H42" s="20"/>
      <c r="I42" s="20"/>
    </row>
    <row r="43" spans="2:11" s="23" customFormat="1" ht="15" customHeight="1" x14ac:dyDescent="0.2">
      <c r="B43" s="7" t="s">
        <v>46</v>
      </c>
      <c r="C43" s="7" t="s">
        <v>45</v>
      </c>
      <c r="D43" s="6">
        <v>50</v>
      </c>
      <c r="E43" s="35">
        <v>0</v>
      </c>
      <c r="F43" s="20"/>
      <c r="G43" s="20"/>
      <c r="H43" s="20"/>
      <c r="I43" s="20"/>
    </row>
    <row r="44" spans="2:11" ht="15" customHeight="1" x14ac:dyDescent="0.2">
      <c r="B44" s="7" t="s">
        <v>43</v>
      </c>
      <c r="C44" s="7" t="s">
        <v>42</v>
      </c>
      <c r="D44" s="6">
        <v>30</v>
      </c>
      <c r="E44" s="35">
        <v>30</v>
      </c>
    </row>
    <row r="45" spans="2:11" ht="15" customHeight="1" x14ac:dyDescent="0.2">
      <c r="B45" s="7" t="s">
        <v>41</v>
      </c>
      <c r="C45" s="7" t="s">
        <v>40</v>
      </c>
      <c r="D45" s="6">
        <v>80</v>
      </c>
      <c r="E45" s="35">
        <v>80</v>
      </c>
    </row>
    <row r="46" spans="2:11" ht="15" customHeight="1" x14ac:dyDescent="0.2">
      <c r="B46" s="7" t="s">
        <v>38</v>
      </c>
      <c r="C46" s="7" t="s">
        <v>176</v>
      </c>
      <c r="D46" s="6">
        <v>500</v>
      </c>
      <c r="E46" s="35">
        <v>500</v>
      </c>
    </row>
    <row r="47" spans="2:11" ht="15" customHeight="1" x14ac:dyDescent="0.2">
      <c r="B47" s="7" t="s">
        <v>84</v>
      </c>
      <c r="C47" s="7" t="s">
        <v>0</v>
      </c>
      <c r="D47" s="6">
        <v>40</v>
      </c>
      <c r="E47" s="35">
        <v>40</v>
      </c>
    </row>
    <row r="48" spans="2:11" ht="15" customHeight="1" x14ac:dyDescent="0.2">
      <c r="B48" s="7" t="s">
        <v>35</v>
      </c>
      <c r="C48" s="7" t="s">
        <v>139</v>
      </c>
      <c r="D48" s="6">
        <v>72</v>
      </c>
      <c r="E48" s="35">
        <v>72</v>
      </c>
    </row>
    <row r="49" spans="2:6" ht="15" customHeight="1" x14ac:dyDescent="0.2">
      <c r="B49" s="7" t="s">
        <v>23</v>
      </c>
      <c r="C49" s="7" t="s">
        <v>91</v>
      </c>
      <c r="D49" s="6">
        <v>450</v>
      </c>
      <c r="E49" s="35">
        <v>350</v>
      </c>
    </row>
    <row r="50" spans="2:6" ht="15" customHeight="1" x14ac:dyDescent="0.2">
      <c r="B50" s="11"/>
      <c r="C50" s="11"/>
      <c r="D50" s="12">
        <f>SUM(D41:D49)</f>
        <v>1495</v>
      </c>
      <c r="E50" s="12">
        <f>SUM(E41:E49)</f>
        <v>1321</v>
      </c>
      <c r="F50" s="37"/>
    </row>
    <row r="51" spans="2:6" ht="15" customHeight="1" x14ac:dyDescent="0.2">
      <c r="B51" s="11"/>
      <c r="C51" s="11"/>
      <c r="D51" s="13"/>
      <c r="E51" s="14"/>
    </row>
    <row r="52" spans="2:6" ht="15" customHeight="1" x14ac:dyDescent="0.2">
      <c r="D52" s="23"/>
    </row>
    <row r="53" spans="2:6" ht="15" customHeight="1" x14ac:dyDescent="0.2">
      <c r="C53" s="38" t="s">
        <v>62</v>
      </c>
      <c r="D53" s="12" t="s">
        <v>145</v>
      </c>
      <c r="E53" s="55" t="s">
        <v>146</v>
      </c>
    </row>
    <row r="54" spans="2:6" ht="15" customHeight="1" x14ac:dyDescent="0.2">
      <c r="C54" s="38" t="s">
        <v>143</v>
      </c>
      <c r="D54" s="3">
        <f>+D50+D39+D34+D26+D11</f>
        <v>6375</v>
      </c>
      <c r="E54" s="3">
        <f>+E50+E39+E34+E26+E11</f>
        <v>4483</v>
      </c>
    </row>
  </sheetData>
  <mergeCells count="2">
    <mergeCell ref="B36:C36"/>
    <mergeCell ref="B38:C38"/>
  </mergeCells>
  <conditionalFormatting sqref="B41">
    <cfRule type="expression" dxfId="0" priority="1">
      <formula>"&lt;0"</formula>
    </cfRule>
  </conditionalFormatting>
  <pageMargins left="0.78740157480314965" right="0.78740157480314965" top="0.39370078740157483" bottom="0.39370078740157483" header="0.51181102362204722" footer="0.51181102362204722"/>
  <pageSetup paperSize="9" orientation="portrait" horizontalDpi="4294967293" verticalDpi="4294967293" r:id="rId1"/>
  <headerFooter alignWithMargins="0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autonomie</vt:lpstr>
      <vt:lpstr>refuge</vt:lpstr>
      <vt:lpstr>journée</vt:lpstr>
      <vt:lpstr>désert</vt:lpstr>
      <vt:lpstr>tropiques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Romicianu</dc:creator>
  <cp:lastModifiedBy>Romnicianu</cp:lastModifiedBy>
  <cp:lastPrinted>2019-05-01T12:33:21Z</cp:lastPrinted>
  <dcterms:created xsi:type="dcterms:W3CDTF">2019-05-01T12:31:44Z</dcterms:created>
  <dcterms:modified xsi:type="dcterms:W3CDTF">2021-02-27T13:30:16Z</dcterms:modified>
</cp:coreProperties>
</file>